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11"/>
  <workbookPr defaultThemeVersion="124226"/>
  <mc:AlternateContent xmlns:mc="http://schemas.openxmlformats.org/markup-compatibility/2006">
    <mc:Choice Requires="x15">
      <x15ac:absPath xmlns:x15ac="http://schemas.microsoft.com/office/spreadsheetml/2010/11/ac" url="Z:\BDEVELOP\Breedplan\Ash\Website Updates\Matesel Files\"/>
    </mc:Choice>
  </mc:AlternateContent>
  <xr:revisionPtr revIDLastSave="0" documentId="8_{DFF623D4-B6FC-40F6-B660-31C8DCB91B60}" xr6:coauthVersionLast="47" xr6:coauthVersionMax="47" xr10:uidLastSave="{00000000-0000-0000-0000-000000000000}"/>
  <bookViews>
    <workbookView xWindow="210" yWindow="225" windowWidth="25140" windowHeight="11520" tabRatio="896" xr2:uid="{00000000-000D-0000-FFFF-FFFF00000000}"/>
  </bookViews>
  <sheets>
    <sheet name="Instructions" sheetId="2" r:id="rId1"/>
    <sheet name="Example MateSel Parameters" sheetId="5" r:id="rId2"/>
    <sheet name="1. MateSel Parameters" sheetId="8" r:id="rId3"/>
    <sheet name="Example Data Submission - Sires" sheetId="3" r:id="rId4"/>
    <sheet name="2. Sire Listing Template" sheetId="9" r:id="rId5"/>
    <sheet name="Example Data Submission - Dams" sheetId="6" r:id="rId6"/>
    <sheet name="3. Dam Listing Template" sheetId="10" r:id="rId7"/>
    <sheet name="Validate" sheetId="11" r:id="rId8"/>
  </sheets>
  <definedNames>
    <definedName name="_xlnm.Print_Area" localSheetId="2">'1. MateSel Parameters'!$A$1:$J$32</definedName>
    <definedName name="_xlnm.Print_Area" localSheetId="0">Instructions!$A$1:$H$201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5" i="8" l="1"/>
  <c r="K14" i="8"/>
  <c r="K13" i="8"/>
  <c r="J13" i="8"/>
  <c r="J15" i="8"/>
  <c r="J14" i="8"/>
  <c r="G11" i="8"/>
  <c r="A13" i="8"/>
  <c r="A15" i="8" l="1"/>
  <c r="A14" i="8"/>
  <c r="A13" i="5"/>
  <c r="I26" i="5"/>
  <c r="H26" i="5"/>
  <c r="G26" i="5"/>
  <c r="F26" i="5"/>
  <c r="E26" i="5"/>
  <c r="D26" i="5"/>
  <c r="C26" i="5"/>
  <c r="B26" i="5"/>
  <c r="I24" i="5"/>
  <c r="H24" i="5"/>
  <c r="G24" i="5"/>
  <c r="F24" i="5"/>
  <c r="E24" i="5"/>
  <c r="D24" i="5"/>
  <c r="C24" i="5"/>
  <c r="B24" i="5"/>
  <c r="F27" i="5"/>
  <c r="B27" i="5"/>
  <c r="J15" i="5"/>
  <c r="J14" i="5"/>
  <c r="J13" i="5"/>
  <c r="F11" i="5"/>
  <c r="I8" i="5"/>
  <c r="I27" i="8"/>
  <c r="G27" i="8"/>
  <c r="E27" i="8"/>
  <c r="C27" i="8"/>
  <c r="F28" i="8"/>
  <c r="B28" i="8"/>
  <c r="H27" i="8"/>
  <c r="F27" i="8"/>
  <c r="D27" i="8"/>
  <c r="I25" i="8"/>
  <c r="H25" i="8"/>
  <c r="H26" i="8" s="1"/>
  <c r="G25" i="8"/>
  <c r="F25" i="8"/>
  <c r="F26" i="8" s="1"/>
  <c r="E25" i="8"/>
  <c r="D25" i="8"/>
  <c r="D26" i="8" s="1"/>
  <c r="C25" i="8"/>
  <c r="B25" i="8"/>
  <c r="B26" i="8" s="1"/>
  <c r="B27" i="8"/>
  <c r="I8" i="8"/>
  <c r="H10" i="11"/>
  <c r="H5" i="11"/>
  <c r="H4" i="11"/>
  <c r="H61" i="11"/>
  <c r="H60" i="11"/>
  <c r="H59" i="11"/>
  <c r="H58" i="11"/>
  <c r="H57" i="11"/>
  <c r="H56" i="11"/>
  <c r="H55" i="11"/>
  <c r="H54" i="11"/>
  <c r="H21" i="11"/>
  <c r="H20" i="11"/>
  <c r="H19" i="11"/>
  <c r="H53" i="11"/>
  <c r="H51" i="11"/>
  <c r="H52" i="11"/>
  <c r="H50" i="11"/>
  <c r="H49" i="11"/>
  <c r="H48" i="11"/>
  <c r="H47" i="11"/>
  <c r="H26" i="11"/>
  <c r="H25" i="11"/>
  <c r="H24" i="11"/>
  <c r="H23" i="11"/>
  <c r="H22" i="11"/>
  <c r="H46" i="11"/>
  <c r="H43" i="11"/>
  <c r="H45" i="11"/>
  <c r="H42" i="11"/>
  <c r="H41" i="11"/>
  <c r="H44" i="11"/>
  <c r="H40" i="11"/>
  <c r="H39" i="11"/>
  <c r="H38" i="11"/>
  <c r="H37" i="11"/>
  <c r="H36" i="11"/>
  <c r="H35" i="11"/>
  <c r="H34" i="11"/>
  <c r="H32" i="11"/>
  <c r="H33" i="11"/>
  <c r="H31" i="11"/>
  <c r="H30" i="11"/>
  <c r="H29" i="11"/>
  <c r="H28" i="11"/>
  <c r="H27" i="11"/>
  <c r="H18" i="11"/>
  <c r="H16" i="11"/>
  <c r="H17" i="11"/>
  <c r="H15" i="11"/>
  <c r="H14" i="11"/>
  <c r="H13" i="11"/>
  <c r="H12" i="11"/>
  <c r="H11" i="11"/>
  <c r="H9" i="11"/>
  <c r="H8" i="11"/>
  <c r="H7" i="11"/>
  <c r="H6" i="11"/>
  <c r="G2" i="11"/>
  <c r="F2" i="11"/>
  <c r="H2" i="11" l="1"/>
  <c r="M2" i="11" l="1"/>
  <c r="L2" i="11"/>
  <c r="J2" i="11"/>
  <c r="K2" i="11"/>
  <c r="I2" i="11"/>
</calcChain>
</file>

<file path=xl/sharedStrings.xml><?xml version="1.0" encoding="utf-8"?>
<sst xmlns="http://schemas.openxmlformats.org/spreadsheetml/2006/main" count="892" uniqueCount="282">
  <si>
    <t>MateSel Parameters</t>
  </si>
  <si>
    <t>Parameter Value</t>
  </si>
  <si>
    <t>Country</t>
  </si>
  <si>
    <t>Australia</t>
  </si>
  <si>
    <t>Breed</t>
  </si>
  <si>
    <t>Hereford</t>
  </si>
  <si>
    <t>Member Identification in Breed Association/Society</t>
  </si>
  <si>
    <t>ABC</t>
  </si>
  <si>
    <t>Target Selection Index</t>
  </si>
  <si>
    <t>Supermarket</t>
  </si>
  <si>
    <t>Minimum cow mob size for natural matings (Groups 1 &amp; 2)</t>
  </si>
  <si>
    <r>
      <rPr>
        <b/>
        <sz val="11"/>
        <color theme="1"/>
        <rFont val="Calibri"/>
        <family val="2"/>
        <scheme val="minor"/>
      </rPr>
      <t xml:space="preserve">Breeding Strategy </t>
    </r>
    <r>
      <rPr>
        <sz val="11"/>
        <color theme="1"/>
        <rFont val="Calibri"/>
        <family val="2"/>
        <scheme val="minor"/>
      </rPr>
      <t xml:space="preserve">        [1=High gain;  2=Balanced;  3=Diversity]</t>
    </r>
  </si>
  <si>
    <r>
      <t xml:space="preserve">                   </t>
    </r>
    <r>
      <rPr>
        <b/>
        <sz val="11"/>
        <color theme="1"/>
        <rFont val="Calibri"/>
        <family val="2"/>
        <scheme val="minor"/>
      </rPr>
      <t>Candidate dam selection</t>
    </r>
    <r>
      <rPr>
        <sz val="11"/>
        <color theme="1"/>
        <rFont val="Calibri"/>
        <family val="2"/>
        <scheme val="minor"/>
      </rPr>
      <t xml:space="preserve">  [1=gather dams from database   OR   2=dam list supplied]</t>
    </r>
  </si>
  <si>
    <r>
      <t xml:space="preserve">        </t>
    </r>
    <r>
      <rPr>
        <b/>
        <sz val="11"/>
        <color theme="1"/>
        <rFont val="Calibri"/>
        <family val="2"/>
        <scheme val="minor"/>
      </rPr>
      <t xml:space="preserve">Approximate date for start of mating </t>
    </r>
  </si>
  <si>
    <t>dd/mm/yyyy</t>
  </si>
  <si>
    <t>months</t>
  </si>
  <si>
    <r>
      <t xml:space="preserve">Select candidate heifers that have a </t>
    </r>
    <r>
      <rPr>
        <b/>
        <sz val="11"/>
        <color theme="1"/>
        <rFont val="Calibri"/>
        <family val="2"/>
        <scheme val="minor"/>
      </rPr>
      <t>maximum</t>
    </r>
    <r>
      <rPr>
        <sz val="11"/>
        <color theme="1"/>
        <rFont val="Calibri"/>
        <family val="2"/>
        <scheme val="minor"/>
      </rPr>
      <t xml:space="preserve"> age of X months at the date of mating </t>
    </r>
  </si>
  <si>
    <t>Select candidate cows that have had a calf born within  X  months prior to the date of mating</t>
  </si>
  <si>
    <t xml:space="preserve">      Briefly describe your mating strategy</t>
  </si>
  <si>
    <t>Group 1 cowss natural mating, group 2 heifers natural mating</t>
  </si>
  <si>
    <t>Group 3 cows AI mating, group 4 heifers AI mating</t>
  </si>
  <si>
    <t xml:space="preserve">Summary of Matings (automatically updates after completing 2. Sire Listing and 3. Dam Listing Templates where needed):      </t>
  </si>
  <si>
    <t>Group 1</t>
  </si>
  <si>
    <t>Group 2</t>
  </si>
  <si>
    <t>Group 3</t>
  </si>
  <si>
    <t>Group 4</t>
  </si>
  <si>
    <t>Animals</t>
  </si>
  <si>
    <t>Matings</t>
  </si>
  <si>
    <t xml:space="preserve">Sires from Sire Listing Template </t>
  </si>
  <si>
    <t>Minimum Sire usage:</t>
  </si>
  <si>
    <t xml:space="preserve">Dams from Dam Listing Template </t>
  </si>
  <si>
    <t>Note:</t>
  </si>
  <si>
    <t>Group 1 sires will only be used on Group 1 dams</t>
  </si>
  <si>
    <t>Group 3 sires will only be used on Group 3 dams</t>
  </si>
  <si>
    <t>Group 2 sires will be used on both Group 1 &amp; 2 dams</t>
  </si>
  <si>
    <t>Group 4 sires will be used on both Group 3 &amp; 4 dams</t>
  </si>
  <si>
    <t xml:space="preserve"> Minimum cow mob size for natural matings (Groups 1 &amp; 2)</t>
  </si>
  <si>
    <t xml:space="preserve">        Approximate date for start of mating </t>
  </si>
  <si>
    <t xml:space="preserve">         Group 1 sires will only be used on Group 1 dams</t>
  </si>
  <si>
    <t xml:space="preserve">         Group 2 sires will be used on both Group 1 &amp; 2 dams</t>
  </si>
  <si>
    <t>Sire Society Ident</t>
  </si>
  <si>
    <t>Group Code</t>
  </si>
  <si>
    <t>Minimum Usage</t>
  </si>
  <si>
    <t>Maximum Usage</t>
  </si>
  <si>
    <t>MateSel Scenario #</t>
  </si>
  <si>
    <t xml:space="preserve"> ABCD86</t>
  </si>
  <si>
    <t xml:space="preserve"> ABCD131</t>
  </si>
  <si>
    <t xml:space="preserve"> ABCF243</t>
  </si>
  <si>
    <t xml:space="preserve"> ABCF318</t>
  </si>
  <si>
    <t xml:space="preserve"> ABCF476</t>
  </si>
  <si>
    <t xml:space="preserve"> ABCF929</t>
  </si>
  <si>
    <t xml:space="preserve"> ABCD44</t>
  </si>
  <si>
    <t xml:space="preserve"> ABCF259</t>
  </si>
  <si>
    <t xml:space="preserve"> ABCF327</t>
  </si>
  <si>
    <t xml:space="preserve"> ABCF569</t>
  </si>
  <si>
    <t xml:space="preserve"> ABCD10</t>
  </si>
  <si>
    <t xml:space="preserve"> ABCE343</t>
  </si>
  <si>
    <t xml:space="preserve"> ABCF193</t>
  </si>
  <si>
    <t xml:space="preserve"> ABCF893</t>
  </si>
  <si>
    <t xml:space="preserve"> ABCA217</t>
  </si>
  <si>
    <t xml:space="preserve"> ABCB1</t>
  </si>
  <si>
    <t>Dam Society Ident</t>
  </si>
  <si>
    <t>ABCD29</t>
  </si>
  <si>
    <t>ABCD31</t>
  </si>
  <si>
    <t>ABCD32</t>
  </si>
  <si>
    <t>ABCD33</t>
  </si>
  <si>
    <t>ABCD35</t>
  </si>
  <si>
    <t>ABCD38</t>
  </si>
  <si>
    <t>ABCD40</t>
  </si>
  <si>
    <t>ABCD41</t>
  </si>
  <si>
    <t>ABCD42</t>
  </si>
  <si>
    <t>ABCD43</t>
  </si>
  <si>
    <t>ABCD44</t>
  </si>
  <si>
    <t>ABCD46</t>
  </si>
  <si>
    <t>ABCD47</t>
  </si>
  <si>
    <t>ABCD48</t>
  </si>
  <si>
    <t>ABCD51</t>
  </si>
  <si>
    <t>ABCD52</t>
  </si>
  <si>
    <t>ABCD57</t>
  </si>
  <si>
    <t>ABCD61</t>
  </si>
  <si>
    <t>ABCD64</t>
  </si>
  <si>
    <t>ABCD66</t>
  </si>
  <si>
    <t>ABCD68</t>
  </si>
  <si>
    <t>ABCD71</t>
  </si>
  <si>
    <t>ABCD76</t>
  </si>
  <si>
    <t>ABCD77</t>
  </si>
  <si>
    <t>ABCD87</t>
  </si>
  <si>
    <t>ABCD93</t>
  </si>
  <si>
    <t>ABCE1</t>
  </si>
  <si>
    <t>ABCE10</t>
  </si>
  <si>
    <t>ABCE13</t>
  </si>
  <si>
    <t>ABCE17</t>
  </si>
  <si>
    <t>ABCE18</t>
  </si>
  <si>
    <t>ABCE21</t>
  </si>
  <si>
    <t>ABCE25</t>
  </si>
  <si>
    <t>ABCE29</t>
  </si>
  <si>
    <t>ABCE32</t>
  </si>
  <si>
    <t>ABCE35</t>
  </si>
  <si>
    <t>ABCE36</t>
  </si>
  <si>
    <t>ABCE42</t>
  </si>
  <si>
    <t>ABCE47</t>
  </si>
  <si>
    <t>ABCE57</t>
  </si>
  <si>
    <t>ABCE6</t>
  </si>
  <si>
    <t>ABCE63</t>
  </si>
  <si>
    <t>ABCE7</t>
  </si>
  <si>
    <t>ABCE71</t>
  </si>
  <si>
    <t>ABCE72</t>
  </si>
  <si>
    <t>ABCE73</t>
  </si>
  <si>
    <t>ABCE77</t>
  </si>
  <si>
    <t>ABCE82</t>
  </si>
  <si>
    <t>ABCE89</t>
  </si>
  <si>
    <t>ABCE9</t>
  </si>
  <si>
    <t>ABCE95</t>
  </si>
  <si>
    <t>ABCF1</t>
  </si>
  <si>
    <t>ABCF11</t>
  </si>
  <si>
    <t>ABCF13</t>
  </si>
  <si>
    <t>ABCF15</t>
  </si>
  <si>
    <t>ABCF16</t>
  </si>
  <si>
    <t>ABCF17</t>
  </si>
  <si>
    <t>ABCF2</t>
  </si>
  <si>
    <t>ABCF6</t>
  </si>
  <si>
    <t>ABCF77</t>
  </si>
  <si>
    <t>ABCF8</t>
  </si>
  <si>
    <t>ABCF80</t>
  </si>
  <si>
    <t>ABCF81</t>
  </si>
  <si>
    <t>ABCF83</t>
  </si>
  <si>
    <t>ABCF87</t>
  </si>
  <si>
    <t>ABCF9</t>
  </si>
  <si>
    <t>ABCF90</t>
  </si>
  <si>
    <t>ABCF96</t>
  </si>
  <si>
    <t>ABCF98</t>
  </si>
  <si>
    <t xml:space="preserve">ABCG1 </t>
  </si>
  <si>
    <t xml:space="preserve">ABCG10 </t>
  </si>
  <si>
    <t xml:space="preserve">ABCG12 </t>
  </si>
  <si>
    <t xml:space="preserve">ABCG13 </t>
  </si>
  <si>
    <t xml:space="preserve">ABCG14 </t>
  </si>
  <si>
    <t xml:space="preserve">ABCG16 </t>
  </si>
  <si>
    <t xml:space="preserve">ABCG17 </t>
  </si>
  <si>
    <t xml:space="preserve">ABCG18 </t>
  </si>
  <si>
    <t xml:space="preserve">ABCG23 </t>
  </si>
  <si>
    <t xml:space="preserve">ABCG25 </t>
  </si>
  <si>
    <t xml:space="preserve">ABCG28 </t>
  </si>
  <si>
    <t xml:space="preserve">ABCG3 </t>
  </si>
  <si>
    <t xml:space="preserve">ABCG30 </t>
  </si>
  <si>
    <t xml:space="preserve">ABCG33 </t>
  </si>
  <si>
    <t xml:space="preserve">ABCG35 </t>
  </si>
  <si>
    <t xml:space="preserve">ABCG36 </t>
  </si>
  <si>
    <t xml:space="preserve">ABCG39 </t>
  </si>
  <si>
    <t xml:space="preserve">ABCG4 </t>
  </si>
  <si>
    <t xml:space="preserve">ABCG40 </t>
  </si>
  <si>
    <t xml:space="preserve">ABCG6 </t>
  </si>
  <si>
    <t xml:space="preserve">ABCG7 </t>
  </si>
  <si>
    <t>ABCD13</t>
  </si>
  <si>
    <t>ABCD16</t>
  </si>
  <si>
    <t>ABCD21</t>
  </si>
  <si>
    <t>ABCD22</t>
  </si>
  <si>
    <t>ABCD23</t>
  </si>
  <si>
    <t>ABCD24</t>
  </si>
  <si>
    <t>ABCD26</t>
  </si>
  <si>
    <t>ABCD27</t>
  </si>
  <si>
    <t>ABCD28</t>
  </si>
  <si>
    <t>ABCD9</t>
  </si>
  <si>
    <t>ABCE51</t>
  </si>
  <si>
    <t>ABCE52</t>
  </si>
  <si>
    <t>ABCE53</t>
  </si>
  <si>
    <t>ABCE60</t>
  </si>
  <si>
    <t>ABCE64</t>
  </si>
  <si>
    <t>ABCE74</t>
  </si>
  <si>
    <t>ABCE80</t>
  </si>
  <si>
    <t>ABCE81</t>
  </si>
  <si>
    <t>ABCF21</t>
  </si>
  <si>
    <t>ABCF23</t>
  </si>
  <si>
    <t>ABCF26</t>
  </si>
  <si>
    <t>ABCF31</t>
  </si>
  <si>
    <t>ABCF41</t>
  </si>
  <si>
    <t>ABCF46</t>
  </si>
  <si>
    <t>ABCF48</t>
  </si>
  <si>
    <t>ABCF50</t>
  </si>
  <si>
    <t>ABCF53</t>
  </si>
  <si>
    <t>ABCF61</t>
  </si>
  <si>
    <t>ABCF66</t>
  </si>
  <si>
    <t>ABCF70</t>
  </si>
  <si>
    <t>ABCF93</t>
  </si>
  <si>
    <t>Cntry</t>
  </si>
  <si>
    <t>Brd</t>
  </si>
  <si>
    <t>CBcode</t>
  </si>
  <si>
    <t>indx1</t>
  </si>
  <si>
    <t>indx2</t>
  </si>
  <si>
    <t>indx3</t>
  </si>
  <si>
    <t>indx4</t>
  </si>
  <si>
    <t>indx5</t>
  </si>
  <si>
    <t>AU</t>
  </si>
  <si>
    <t>Angus</t>
  </si>
  <si>
    <t>AA</t>
  </si>
  <si>
    <t>New Zealand</t>
  </si>
  <si>
    <t>NZ</t>
  </si>
  <si>
    <t>Brahman</t>
  </si>
  <si>
    <t>BB</t>
  </si>
  <si>
    <t>South Africa</t>
  </si>
  <si>
    <t>SA</t>
  </si>
  <si>
    <t>Brangus</t>
  </si>
  <si>
    <t>BG</t>
  </si>
  <si>
    <t>AR</t>
  </si>
  <si>
    <t>Pampas</t>
  </si>
  <si>
    <t xml:space="preserve"> </t>
  </si>
  <si>
    <t>Namibia</t>
  </si>
  <si>
    <t>NA</t>
  </si>
  <si>
    <t>Charolais</t>
  </si>
  <si>
    <t>CC</t>
  </si>
  <si>
    <t>HH</t>
  </si>
  <si>
    <t>United Kingdom</t>
  </si>
  <si>
    <t>UK</t>
  </si>
  <si>
    <t>Droughtmaster</t>
  </si>
  <si>
    <t>DM</t>
  </si>
  <si>
    <t>Angus Breeding</t>
  </si>
  <si>
    <t>Domestic</t>
  </si>
  <si>
    <t>Heavy Grain</t>
  </si>
  <si>
    <t>Heavy Grass</t>
  </si>
  <si>
    <t>Canada</t>
  </si>
  <si>
    <t>CA</t>
  </si>
  <si>
    <t>Jap Ox</t>
  </si>
  <si>
    <t>Live Export</t>
  </si>
  <si>
    <t>USA</t>
  </si>
  <si>
    <t>US</t>
  </si>
  <si>
    <t>Limousin</t>
  </si>
  <si>
    <t>LL</t>
  </si>
  <si>
    <t>Export Steer</t>
  </si>
  <si>
    <t>Domestic Steer</t>
  </si>
  <si>
    <t>Argentina</t>
  </si>
  <si>
    <t>Murray Grey</t>
  </si>
  <si>
    <t>MG</t>
  </si>
  <si>
    <t xml:space="preserve">Export </t>
  </si>
  <si>
    <t>Northern Terminal</t>
  </si>
  <si>
    <t>Red Angus</t>
  </si>
  <si>
    <t>RA</t>
  </si>
  <si>
    <t>Santa Gertrudis</t>
  </si>
  <si>
    <t>SG</t>
  </si>
  <si>
    <t>Grass Fed Steer</t>
  </si>
  <si>
    <t>Grain Fed Steer</t>
  </si>
  <si>
    <t>EU</t>
  </si>
  <si>
    <t>Shorthorn</t>
  </si>
  <si>
    <t>SS</t>
  </si>
  <si>
    <t>Vealer Terminal</t>
  </si>
  <si>
    <t>Domestic Terminal</t>
  </si>
  <si>
    <t>Heavy Steer Terminal</t>
  </si>
  <si>
    <t>Simbra</t>
  </si>
  <si>
    <t>SM</t>
  </si>
  <si>
    <t>EU Heavy Steer</t>
  </si>
  <si>
    <t>Simmental</t>
  </si>
  <si>
    <t>SI</t>
  </si>
  <si>
    <t>Vealer</t>
  </si>
  <si>
    <t>Northern Steer</t>
  </si>
  <si>
    <t>Wagyu</t>
  </si>
  <si>
    <t>WY</t>
  </si>
  <si>
    <t>Export</t>
  </si>
  <si>
    <t>Domestic Maternal</t>
  </si>
  <si>
    <t>Export Maternal</t>
  </si>
  <si>
    <t>Fullblood Terminal</t>
  </si>
  <si>
    <t>Rangeland Grazing</t>
  </si>
  <si>
    <t>Wean</t>
  </si>
  <si>
    <t>Feedlot</t>
  </si>
  <si>
    <t>Self Replacing</t>
  </si>
  <si>
    <t>Angus Pure</t>
  </si>
  <si>
    <t>Hereford Prime</t>
  </si>
  <si>
    <t>Dairy Maternal</t>
  </si>
  <si>
    <t>Dairy Terminal</t>
  </si>
  <si>
    <t>Dairy</t>
  </si>
  <si>
    <t>Maternal</t>
  </si>
  <si>
    <t>Terminal</t>
  </si>
  <si>
    <t>SR Feedlot</t>
  </si>
  <si>
    <t>SR Grassfed</t>
  </si>
  <si>
    <t>Terminal Sire</t>
  </si>
  <si>
    <t>Namibian Grassfed</t>
  </si>
  <si>
    <t>SR Wean</t>
  </si>
  <si>
    <t>BCCS Terminal</t>
  </si>
  <si>
    <t>BCCS Self Replacing</t>
  </si>
  <si>
    <t>Hereford Terminal</t>
  </si>
  <si>
    <t>Terminal Production</t>
  </si>
  <si>
    <t>BMI</t>
  </si>
  <si>
    <t>CEZ</t>
  </si>
  <si>
    <t>B11</t>
  </si>
  <si>
    <t>CHB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</si>
</sst>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font>
      <sz val="11"/>
      <color theme="1"/>
      <name val="Calibri"/>
      <family val="2"/>
      <scheme val="minor"/>
    </font>
    <font>
      <b/>
      <sz val="11"/>
      <color theme="1"/>
      <name val="Calibri"/>
      <family val="2"/>
      <scheme val="minor"/>
    </font>
    <font>
      <b/>
      <sz val="12"/>
      <name val="Arial"/>
      <family val="2"/>
    </font>
    <font>
      <b/>
      <sz val="10"/>
      <name val="Arial"/>
      <family val="2"/>
    </font>
    <font>
      <sz val="10"/>
      <name val="Arial"/>
      <family val="2"/>
    </font>
    <font>
      <b/>
      <sz val="10"/>
      <color indexed="10"/>
      <name val="Arial"/>
      <family val="2"/>
    </font>
    <font>
      <b/>
      <i/>
      <sz val="10"/>
      <name val="Arial"/>
      <family val="2"/>
    </font>
    <font>
      <b/>
      <i/>
      <sz val="11"/>
      <name val="Arial"/>
      <family val="2"/>
    </font>
    <font>
      <u/>
      <sz val="10"/>
      <name val="Arial"/>
      <family val="2"/>
    </font>
    <font>
      <i/>
      <sz val="11"/>
      <name val="Arial"/>
      <family val="2"/>
    </font>
    <font>
      <i/>
      <sz val="10"/>
      <name val="Arial"/>
      <family val="2"/>
    </font>
    <font>
      <b/>
      <sz val="11"/>
      <color rgb="FFFF0000"/>
      <name val="Calibri"/>
      <family val="2"/>
      <scheme val="minor"/>
    </font>
    <font>
      <b/>
      <sz val="11"/>
      <color theme="3"/>
      <name val="Calibri"/>
      <family val="2"/>
      <scheme val="minor"/>
    </font>
    <font>
      <b/>
      <sz val="14"/>
      <color rgb="FFFF0000"/>
      <name val="Calibri"/>
      <family val="2"/>
      <scheme val="minor"/>
    </font>
    <font>
      <sz val="11"/>
      <color rgb="FF0070C0"/>
      <name val="Calibri"/>
      <family val="2"/>
      <scheme val="minor"/>
    </font>
    <font>
      <i/>
      <sz val="11"/>
      <color theme="1"/>
      <name val="Calibri"/>
      <family val="2"/>
      <scheme val="minor"/>
    </font>
    <font>
      <i/>
      <sz val="11"/>
      <color rgb="FF0070C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02">
    <xf numFmtId="0" fontId="0" fillId="0" borderId="0" xfId="0"/>
    <xf numFmtId="0" fontId="0" fillId="2" borderId="0" xfId="0" applyFill="1"/>
    <xf numFmtId="0" fontId="0" fillId="3" borderId="0" xfId="0" applyFill="1"/>
    <xf numFmtId="0" fontId="0" fillId="0" borderId="0" xfId="0" applyProtection="1">
      <protection locked="0"/>
    </xf>
    <xf numFmtId="0" fontId="4" fillId="0" borderId="0" xfId="0" applyFont="1" applyAlignment="1" applyProtection="1">
      <protection locked="0"/>
    </xf>
    <xf numFmtId="0" fontId="5" fillId="0" borderId="0" xfId="0" applyFont="1" applyAlignment="1" applyProtection="1">
      <alignment horizontal="center"/>
      <protection locked="0"/>
    </xf>
    <xf numFmtId="0" fontId="2" fillId="0" borderId="0" xfId="0" applyFont="1" applyProtection="1">
      <protection locked="0"/>
    </xf>
    <xf numFmtId="0" fontId="2" fillId="0" borderId="0" xfId="0" applyFont="1" applyAlignment="1" applyProtection="1">
      <protection locked="0"/>
    </xf>
    <xf numFmtId="0" fontId="6" fillId="0" borderId="0" xfId="0" applyFont="1" applyAlignment="1" applyProtection="1">
      <alignment horizontal="left"/>
      <protection locked="0"/>
    </xf>
    <xf numFmtId="0" fontId="3" fillId="0" borderId="0" xfId="0" applyFont="1" applyAlignment="1" applyProtection="1">
      <alignment horizontal="center"/>
      <protection locked="0"/>
    </xf>
    <xf numFmtId="0" fontId="3" fillId="4" borderId="0" xfId="0" applyFont="1" applyFill="1" applyProtection="1">
      <protection locked="0"/>
    </xf>
    <xf numFmtId="0" fontId="7" fillId="0" borderId="0" xfId="0" applyFont="1" applyAlignment="1" applyProtection="1">
      <protection locked="0"/>
    </xf>
    <xf numFmtId="0" fontId="8" fillId="0" borderId="0" xfId="0" applyFont="1" applyAlignment="1" applyProtection="1">
      <protection locked="0"/>
    </xf>
    <xf numFmtId="0" fontId="9" fillId="0" borderId="0" xfId="0" applyFont="1" applyAlignment="1" applyProtection="1">
      <protection locked="0"/>
    </xf>
    <xf numFmtId="49" fontId="0" fillId="0" borderId="0" xfId="0" applyNumberFormat="1" applyAlignment="1" applyProtection="1">
      <alignment horizontal="center"/>
      <protection locked="0"/>
    </xf>
    <xf numFmtId="0" fontId="10" fillId="0" borderId="0" xfId="0" applyFont="1" applyAlignment="1" applyProtection="1">
      <protection locked="0"/>
    </xf>
    <xf numFmtId="0" fontId="1" fillId="0" borderId="1" xfId="0" applyFont="1" applyBorder="1" applyProtection="1">
      <protection locked="0"/>
    </xf>
    <xf numFmtId="0" fontId="0" fillId="5" borderId="1" xfId="0" applyFont="1" applyFill="1" applyBorder="1" applyProtection="1">
      <protection locked="0"/>
    </xf>
    <xf numFmtId="0" fontId="0" fillId="0" borderId="0" xfId="0" applyFont="1" applyProtection="1">
      <protection locked="0"/>
    </xf>
    <xf numFmtId="0" fontId="0" fillId="0" borderId="0" xfId="0" applyFont="1" applyBorder="1" applyProtection="1">
      <protection locked="0"/>
    </xf>
    <xf numFmtId="0" fontId="0" fillId="6" borderId="1" xfId="0" applyFill="1" applyBorder="1" applyProtection="1">
      <protection locked="0"/>
    </xf>
    <xf numFmtId="14" fontId="0" fillId="6" borderId="1" xfId="0" applyNumberFormat="1" applyFill="1" applyBorder="1" applyProtection="1">
      <protection locked="0"/>
    </xf>
    <xf numFmtId="0" fontId="0" fillId="2" borderId="0" xfId="0" applyFill="1" applyProtection="1">
      <protection locked="0"/>
    </xf>
    <xf numFmtId="0" fontId="0" fillId="3" borderId="0" xfId="0" applyFill="1" applyProtection="1">
      <protection locked="0"/>
    </xf>
    <xf numFmtId="0" fontId="1" fillId="0" borderId="0" xfId="0" applyFont="1"/>
    <xf numFmtId="0" fontId="0" fillId="2" borderId="0" xfId="0" applyNumberFormat="1" applyFill="1"/>
    <xf numFmtId="0" fontId="0" fillId="2" borderId="2" xfId="0" applyFill="1" applyBorder="1" applyProtection="1">
      <protection locked="0"/>
    </xf>
    <xf numFmtId="0" fontId="1" fillId="7" borderId="0" xfId="0" applyFont="1" applyFill="1" applyBorder="1" applyProtection="1">
      <protection locked="0"/>
    </xf>
    <xf numFmtId="0" fontId="0" fillId="0" borderId="0" xfId="0" applyProtection="1"/>
    <xf numFmtId="0" fontId="0" fillId="0" borderId="4" xfId="0" applyBorder="1" applyProtection="1">
      <protection locked="0"/>
    </xf>
    <xf numFmtId="0" fontId="0" fillId="0" borderId="8" xfId="0" applyBorder="1" applyProtection="1">
      <protection locked="0"/>
    </xf>
    <xf numFmtId="0" fontId="0" fillId="0" borderId="11" xfId="0" applyBorder="1" applyProtection="1">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7" xfId="0" applyBorder="1" applyAlignment="1" applyProtection="1">
      <alignment horizontal="center"/>
      <protection locked="0"/>
    </xf>
    <xf numFmtId="0" fontId="1" fillId="0" borderId="0" xfId="0" applyFont="1" applyProtection="1">
      <protection locked="0"/>
    </xf>
    <xf numFmtId="0" fontId="0" fillId="0" borderId="10" xfId="0" applyBorder="1" applyProtection="1"/>
    <xf numFmtId="0" fontId="0" fillId="0" borderId="11" xfId="0" applyBorder="1" applyProtection="1"/>
    <xf numFmtId="0" fontId="0" fillId="0" borderId="16" xfId="0" applyBorder="1" applyProtection="1"/>
    <xf numFmtId="0" fontId="0" fillId="0" borderId="12" xfId="0" applyBorder="1" applyProtection="1"/>
    <xf numFmtId="0" fontId="1" fillId="0" borderId="8" xfId="0" applyFont="1" applyBorder="1" applyAlignment="1" applyProtection="1">
      <alignment horizontal="right"/>
      <protection locked="0"/>
    </xf>
    <xf numFmtId="0" fontId="1" fillId="0" borderId="10" xfId="0" applyFont="1" applyBorder="1" applyProtection="1">
      <protection locked="0"/>
    </xf>
    <xf numFmtId="0" fontId="1" fillId="6"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11" fillId="0" borderId="18" xfId="0" applyFont="1" applyBorder="1" applyAlignment="1" applyProtection="1">
      <alignment horizontal="center"/>
      <protection locked="0"/>
    </xf>
    <xf numFmtId="0" fontId="0" fillId="5" borderId="2" xfId="0" applyFont="1" applyFill="1" applyBorder="1" applyProtection="1">
      <protection locked="0"/>
    </xf>
    <xf numFmtId="0" fontId="0" fillId="6" borderId="2" xfId="0" applyFill="1" applyBorder="1" applyProtection="1">
      <protection locked="0"/>
    </xf>
    <xf numFmtId="0" fontId="1" fillId="5" borderId="18" xfId="0" applyFont="1" applyFill="1" applyBorder="1" applyProtection="1">
      <protection locked="0"/>
    </xf>
    <xf numFmtId="0" fontId="0" fillId="5" borderId="18" xfId="0" applyFont="1" applyFill="1" applyBorder="1" applyProtection="1">
      <protection locked="0"/>
    </xf>
    <xf numFmtId="0" fontId="0" fillId="2" borderId="18" xfId="0" applyFill="1" applyBorder="1" applyProtection="1">
      <protection locked="0"/>
    </xf>
    <xf numFmtId="0" fontId="0" fillId="6" borderId="18" xfId="0" applyFill="1" applyBorder="1" applyProtection="1">
      <protection locked="0"/>
    </xf>
    <xf numFmtId="0" fontId="0" fillId="6" borderId="11" xfId="0" applyFill="1" applyBorder="1" applyProtection="1">
      <protection locked="0"/>
    </xf>
    <xf numFmtId="0" fontId="12" fillId="0" borderId="11" xfId="0" applyFont="1" applyBorder="1" applyAlignment="1" applyProtection="1">
      <alignment horizontal="right"/>
    </xf>
    <xf numFmtId="0" fontId="0" fillId="2" borderId="11" xfId="0" applyFill="1" applyBorder="1" applyProtection="1">
      <protection locked="0"/>
    </xf>
    <xf numFmtId="0" fontId="11" fillId="0" borderId="11" xfId="0" applyFont="1" applyBorder="1" applyAlignment="1" applyProtection="1">
      <alignment horizontal="center"/>
      <protection locked="0"/>
    </xf>
    <xf numFmtId="0" fontId="1" fillId="5" borderId="19" xfId="0" applyFont="1" applyFill="1" applyBorder="1" applyProtection="1">
      <protection locked="0"/>
    </xf>
    <xf numFmtId="0" fontId="0" fillId="5" borderId="19" xfId="0" applyFont="1" applyFill="1" applyBorder="1" applyProtection="1">
      <protection locked="0"/>
    </xf>
    <xf numFmtId="0" fontId="0" fillId="2" borderId="19" xfId="0" applyFill="1" applyBorder="1" applyProtection="1">
      <protection locked="0"/>
    </xf>
    <xf numFmtId="0" fontId="0" fillId="0" borderId="19" xfId="0" applyFont="1" applyBorder="1" applyProtection="1">
      <protection locked="0"/>
    </xf>
    <xf numFmtId="0" fontId="0" fillId="0" borderId="19" xfId="0" applyBorder="1" applyProtection="1">
      <protection locked="0"/>
    </xf>
    <xf numFmtId="0" fontId="12" fillId="0" borderId="19" xfId="0" applyFont="1" applyBorder="1" applyAlignment="1" applyProtection="1">
      <alignment horizontal="right"/>
    </xf>
    <xf numFmtId="0" fontId="13" fillId="0" borderId="2" xfId="0" applyFont="1" applyBorder="1" applyAlignment="1" applyProtection="1">
      <alignment horizontal="center"/>
      <protection locked="0"/>
    </xf>
    <xf numFmtId="0" fontId="0" fillId="0" borderId="11" xfId="0" applyFont="1" applyBorder="1" applyProtection="1">
      <protection locked="0"/>
    </xf>
    <xf numFmtId="0" fontId="11" fillId="0" borderId="12" xfId="0" applyFont="1" applyBorder="1" applyAlignment="1" applyProtection="1">
      <alignment horizontal="center"/>
      <protection locked="0"/>
    </xf>
    <xf numFmtId="0" fontId="0" fillId="0" borderId="19" xfId="0" applyBorder="1"/>
    <xf numFmtId="164" fontId="0" fillId="0" borderId="0" xfId="0" applyNumberFormat="1"/>
    <xf numFmtId="0" fontId="1" fillId="6" borderId="2" xfId="0" applyFont="1" applyFill="1" applyBorder="1" applyProtection="1">
      <protection locked="0"/>
    </xf>
    <xf numFmtId="0" fontId="0" fillId="6" borderId="2" xfId="0" applyFill="1" applyBorder="1" applyProtection="1"/>
    <xf numFmtId="0" fontId="1" fillId="0" borderId="0" xfId="0" applyFont="1" applyAlignment="1" applyProtection="1">
      <alignment horizontal="left"/>
      <protection locked="0"/>
    </xf>
    <xf numFmtId="0" fontId="1" fillId="5" borderId="10" xfId="0" applyFont="1" applyFill="1" applyBorder="1" applyProtection="1">
      <protection locked="0"/>
    </xf>
    <xf numFmtId="0" fontId="1" fillId="5" borderId="11" xfId="0" applyFont="1" applyFill="1" applyBorder="1" applyProtection="1">
      <protection locked="0"/>
    </xf>
    <xf numFmtId="0" fontId="1" fillId="5" borderId="12" xfId="0" applyFont="1" applyFill="1" applyBorder="1" applyProtection="1">
      <protection locked="0"/>
    </xf>
    <xf numFmtId="0" fontId="13" fillId="0" borderId="11" xfId="0" applyFont="1" applyBorder="1" applyAlignment="1" applyProtection="1">
      <alignment horizontal="center"/>
      <protection locked="0"/>
    </xf>
    <xf numFmtId="0" fontId="11" fillId="0" borderId="19" xfId="0" applyFont="1" applyBorder="1" applyAlignment="1" applyProtection="1">
      <alignment horizontal="right"/>
    </xf>
    <xf numFmtId="0" fontId="14" fillId="0" borderId="10" xfId="0" applyFont="1" applyBorder="1" applyProtection="1"/>
    <xf numFmtId="0" fontId="15" fillId="0" borderId="8" xfId="0" applyFont="1" applyBorder="1" applyAlignment="1" applyProtection="1">
      <alignment horizontal="right"/>
      <protection locked="0"/>
    </xf>
    <xf numFmtId="0" fontId="1" fillId="0" borderId="8" xfId="0" applyFont="1" applyBorder="1" applyAlignment="1" applyProtection="1">
      <alignment horizontal="center"/>
    </xf>
    <xf numFmtId="0" fontId="1" fillId="0" borderId="0" xfId="0" applyFont="1" applyBorder="1" applyAlignment="1" applyProtection="1">
      <alignment horizontal="center"/>
    </xf>
    <xf numFmtId="0" fontId="1" fillId="0" borderId="15" xfId="0" applyFont="1" applyBorder="1" applyAlignment="1" applyProtection="1">
      <alignment horizontal="center"/>
    </xf>
    <xf numFmtId="0" fontId="1" fillId="0" borderId="9" xfId="0" applyFont="1" applyBorder="1" applyAlignment="1" applyProtection="1">
      <alignment horizontal="center"/>
    </xf>
    <xf numFmtId="0" fontId="15" fillId="0" borderId="8" xfId="0" applyFont="1" applyBorder="1" applyAlignment="1" applyProtection="1">
      <alignment horizontal="center"/>
    </xf>
    <xf numFmtId="0" fontId="15" fillId="0" borderId="0" xfId="0" applyFont="1" applyBorder="1" applyAlignment="1" applyProtection="1">
      <alignment horizontal="center"/>
    </xf>
    <xf numFmtId="0" fontId="15" fillId="0" borderId="15" xfId="0" applyFont="1" applyBorder="1" applyAlignment="1" applyProtection="1">
      <alignment horizontal="center"/>
    </xf>
    <xf numFmtId="0" fontId="15" fillId="0" borderId="9" xfId="0" applyFont="1" applyBorder="1" applyAlignment="1" applyProtection="1">
      <alignment horizontal="center"/>
    </xf>
    <xf numFmtId="0" fontId="16" fillId="0" borderId="8" xfId="0" applyFont="1" applyBorder="1" applyAlignment="1" applyProtection="1">
      <alignment horizontal="center"/>
    </xf>
    <xf numFmtId="0" fontId="0" fillId="0" borderId="0" xfId="0" applyNumberFormat="1" applyProtection="1">
      <protection locked="0"/>
    </xf>
    <xf numFmtId="14" fontId="0" fillId="0" borderId="0" xfId="0" applyNumberFormat="1" applyProtection="1"/>
    <xf numFmtId="0" fontId="0" fillId="0" borderId="0" xfId="0" applyAlignment="1" applyProtection="1">
      <protection locked="0"/>
    </xf>
    <xf numFmtId="0" fontId="3" fillId="0" borderId="0" xfId="0" applyFont="1" applyAlignment="1" applyProtection="1">
      <protection locked="0"/>
    </xf>
    <xf numFmtId="0" fontId="0" fillId="0" borderId="0" xfId="0" applyAlignment="1" applyProtection="1">
      <alignment horizontal="center"/>
      <protection locked="0"/>
    </xf>
    <xf numFmtId="0" fontId="0" fillId="8" borderId="0" xfId="0" applyFill="1" applyBorder="1" applyProtection="1">
      <protection locked="0"/>
    </xf>
    <xf numFmtId="0" fontId="0" fillId="0" borderId="0" xfId="0" applyBorder="1"/>
    <xf numFmtId="0" fontId="0" fillId="0" borderId="0" xfId="0" applyAlignment="1" applyProtection="1">
      <protection locked="0"/>
    </xf>
    <xf numFmtId="0" fontId="3" fillId="0" borderId="0" xfId="0" applyFont="1" applyAlignment="1" applyProtection="1">
      <protection locked="0"/>
    </xf>
    <xf numFmtId="0" fontId="0" fillId="0" borderId="0" xfId="0" applyAlignment="1" applyProtection="1">
      <alignment horizontal="center"/>
      <protection locked="0"/>
    </xf>
    <xf numFmtId="0" fontId="1" fillId="0" borderId="4"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0" fillId="8" borderId="0" xfId="0" applyFill="1" applyBorder="1" applyAlignment="1" applyProtection="1">
      <protection locked="0"/>
    </xf>
    <xf numFmtId="0" fontId="0" fillId="0" borderId="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76197</xdr:rowOff>
    </xdr:from>
    <xdr:to>
      <xdr:col>7</xdr:col>
      <xdr:colOff>123825</xdr:colOff>
      <xdr:row>199</xdr:row>
      <xdr:rowOff>76200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0" y="76197"/>
          <a:ext cx="7810500" cy="3847147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ctr" upright="1"/>
        <a:lstStyle/>
        <a:p>
          <a:pPr algn="ctr" rtl="0">
            <a:defRPr sz="1000"/>
          </a:pPr>
          <a:r>
            <a:rPr lang="en-AU" sz="1200" b="1" i="0" u="none" strike="noStrike" baseline="0">
              <a:solidFill>
                <a:srgbClr val="000000"/>
              </a:solidFill>
              <a:latin typeface="Arial" pitchFamily="34" charset="0"/>
              <a:cs typeface="Arial" pitchFamily="34" charset="0"/>
            </a:rPr>
            <a:t>Instructions for Completing and Submitting MateSel Parameters, </a:t>
          </a:r>
        </a:p>
        <a:p>
          <a:pPr algn="ctr" rtl="0">
            <a:defRPr sz="1000"/>
          </a:pPr>
          <a:r>
            <a:rPr lang="en-AU" sz="1200" b="1" i="0" u="none" strike="noStrike" baseline="0">
              <a:solidFill>
                <a:srgbClr val="000000"/>
              </a:solidFill>
              <a:latin typeface="Arial" pitchFamily="34" charset="0"/>
              <a:cs typeface="Arial" pitchFamily="34" charset="0"/>
            </a:rPr>
            <a:t>Candidate Sire Listings and Candidate Dam Listings </a:t>
          </a:r>
        </a:p>
        <a:p>
          <a:pPr algn="ctr" rtl="0">
            <a:defRPr sz="1000"/>
          </a:pPr>
          <a:r>
            <a:rPr lang="en-AU" sz="1200" b="1" i="0" u="none" strike="noStrike" baseline="0">
              <a:solidFill>
                <a:srgbClr val="000000"/>
              </a:solidFill>
              <a:latin typeface="Arial" pitchFamily="34" charset="0"/>
              <a:cs typeface="Arial" pitchFamily="34" charset="0"/>
            </a:rPr>
            <a:t>to BREEDPLAN via Microsoft Excel</a:t>
          </a:r>
        </a:p>
        <a:p>
          <a:pPr algn="l" rtl="0">
            <a:defRPr sz="1000"/>
          </a:pPr>
          <a:endParaRPr lang="en-AU" sz="1200" b="1" i="0" u="sng" strike="noStrike" baseline="0">
            <a:solidFill>
              <a:srgbClr val="000000"/>
            </a:solidFill>
            <a:latin typeface="Arial" pitchFamily="34" charset="0"/>
            <a:cs typeface="Arial"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000" b="1" i="0" u="none" strike="noStrike" baseline="0">
              <a:solidFill>
                <a:srgbClr val="000000"/>
              </a:solidFill>
              <a:latin typeface="Arial" pitchFamily="34" charset="0"/>
              <a:ea typeface="+mn-ea"/>
              <a:cs typeface="Arial" pitchFamily="34" charset="0"/>
            </a:rPr>
            <a:t> (Updated - February 2016)</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100" b="0" i="0" u="none" strike="noStrike" baseline="0">
              <a:solidFill>
                <a:srgbClr val="000000"/>
              </a:solidFill>
              <a:latin typeface="Arial" pitchFamily="34" charset="0"/>
              <a:cs typeface="Arial" pitchFamily="34" charset="0"/>
            </a:rPr>
            <a:t>This form is designed as a Microsoft Excel template to enable the electronic submission of MateSel parameters, candidate sire listings and candidate dam listings to BREEDPLAN for the production of a mate allocation listing and summary of mating outcomes.  </a:t>
          </a:r>
        </a:p>
        <a:p>
          <a:pPr algn="l" rtl="0">
            <a:defRPr sz="1000"/>
          </a:pPr>
          <a:endParaRPr lang="en-AU" sz="1100" b="0" i="0" u="none" strike="noStrike" baseline="0">
            <a:solidFill>
              <a:srgbClr val="000000"/>
            </a:solidFill>
            <a:latin typeface="Arial" pitchFamily="34" charset="0"/>
            <a:cs typeface="Arial" pitchFamily="34" charset="0"/>
          </a:endParaRPr>
        </a:p>
        <a:p>
          <a:pPr algn="ctr" rtl="0">
            <a:defRPr sz="1000"/>
          </a:pPr>
          <a:r>
            <a:rPr lang="en-AU" sz="1100" b="1" i="0" u="none" strike="noStrike" baseline="0">
              <a:solidFill>
                <a:srgbClr val="000000"/>
              </a:solidFill>
              <a:latin typeface="Arial" pitchFamily="34" charset="0"/>
              <a:cs typeface="Arial" pitchFamily="34" charset="0"/>
            </a:rPr>
            <a:t>Do not delete columns from this sheet under any circumstances. </a:t>
          </a:r>
        </a:p>
        <a:p>
          <a:pPr algn="ctr" rtl="0">
            <a:defRPr sz="1000"/>
          </a:pPr>
          <a:r>
            <a:rPr lang="en-AU" sz="1100" b="1" i="0" u="none" strike="noStrike" baseline="0">
              <a:solidFill>
                <a:srgbClr val="000000"/>
              </a:solidFill>
              <a:latin typeface="Arial" pitchFamily="34" charset="0"/>
              <a:cs typeface="Arial" pitchFamily="34" charset="0"/>
            </a:rPr>
            <a:t>If the column does not apply to you, simply leave the column blank.</a:t>
          </a:r>
        </a:p>
        <a:p>
          <a:pPr algn="ctr" rtl="0">
            <a:defRPr sz="1000"/>
          </a:pPr>
          <a:endParaRPr lang="en-AU" sz="1100" b="1" i="0" u="none" strike="noStrike" baseline="0">
            <a:solidFill>
              <a:srgbClr val="000000"/>
            </a:solidFill>
            <a:latin typeface="Arial" pitchFamily="34" charset="0"/>
            <a:cs typeface="Arial" pitchFamily="34" charset="0"/>
          </a:endParaRPr>
        </a:p>
        <a:p>
          <a:pPr algn="ctr" rtl="0">
            <a:defRPr sz="1000"/>
          </a:pPr>
          <a:r>
            <a:rPr lang="en-AU" sz="1100" b="1" i="0" u="none" strike="noStrike" baseline="0">
              <a:solidFill>
                <a:srgbClr val="000000"/>
              </a:solidFill>
              <a:latin typeface="Arial" pitchFamily="34" charset="0"/>
              <a:cs typeface="Arial" pitchFamily="34" charset="0"/>
            </a:rPr>
            <a:t>Do not delete any sheets from this file. Send the entire excel file to BREEDPLAN for processing.</a:t>
          </a:r>
          <a:endParaRPr lang="en-AU" sz="1100" b="0" i="0" u="none" strike="noStrike" baseline="0">
            <a:solidFill>
              <a:srgbClr val="000000"/>
            </a:solidFill>
            <a:latin typeface="Arial" pitchFamily="34" charset="0"/>
            <a:cs typeface="Arial" pitchFamily="34" charset="0"/>
          </a:endParaRPr>
        </a:p>
        <a:p>
          <a:pPr algn="l" rtl="0">
            <a:defRPr sz="1000"/>
          </a:pPr>
          <a:endParaRPr lang="en-AU" sz="1100" b="0" i="0" u="none" strike="noStrike" baseline="0">
            <a:solidFill>
              <a:srgbClr val="000000"/>
            </a:solidFill>
            <a:latin typeface="Arial" pitchFamily="34" charset="0"/>
            <a:cs typeface="Arial" pitchFamily="34" charset="0"/>
          </a:endParaRPr>
        </a:p>
        <a:p>
          <a:pPr algn="l" rtl="0">
            <a:defRPr sz="1000"/>
          </a:pPr>
          <a:r>
            <a:rPr lang="en-AU" sz="1100" b="0" i="0" u="none" strike="noStrike" baseline="0">
              <a:solidFill>
                <a:srgbClr val="000000"/>
              </a:solidFill>
              <a:latin typeface="Arial" pitchFamily="34" charset="0"/>
              <a:cs typeface="Arial" pitchFamily="34" charset="0"/>
            </a:rPr>
            <a:t>Once you have entered your data into the Excel template (i.e. the </a:t>
          </a:r>
          <a:r>
            <a:rPr lang="en-AU" sz="1100" b="0" i="0" u="none" strike="noStrike" baseline="0">
              <a:solidFill>
                <a:srgbClr val="FF0000"/>
              </a:solidFill>
              <a:latin typeface="Arial" pitchFamily="34" charset="0"/>
              <a:cs typeface="Arial" pitchFamily="34" charset="0"/>
            </a:rPr>
            <a:t>red tab worksheets</a:t>
          </a:r>
          <a:r>
            <a:rPr lang="en-AU" sz="1100" b="0" i="0" u="none" strike="noStrike" baseline="0">
              <a:solidFill>
                <a:srgbClr val="000000"/>
              </a:solidFill>
              <a:latin typeface="Arial" pitchFamily="34" charset="0"/>
              <a:cs typeface="Arial" pitchFamily="34" charset="0"/>
            </a:rPr>
            <a:t>), please email the completed, entire Excel file to BREEDPLAN for processing. When emailing the file, please ensure you also include a brief description of the data included in the file and any other relevant comments in lines 18-20 in the "</a:t>
          </a:r>
          <a:r>
            <a:rPr lang="en-AU" sz="1100" b="0" i="1" u="none" strike="noStrike" baseline="0">
              <a:solidFill>
                <a:srgbClr val="000000"/>
              </a:solidFill>
              <a:latin typeface="Arial" pitchFamily="34" charset="0"/>
              <a:cs typeface="Arial" pitchFamily="34" charset="0"/>
            </a:rPr>
            <a:t>1. MateSel Parameters</a:t>
          </a:r>
          <a:r>
            <a:rPr lang="en-AU" sz="1100" b="0" i="0" u="none" strike="noStrike" baseline="0">
              <a:solidFill>
                <a:srgbClr val="000000"/>
              </a:solidFill>
              <a:latin typeface="Arial" pitchFamily="34" charset="0"/>
              <a:cs typeface="Arial" pitchFamily="34" charset="0"/>
            </a:rPr>
            <a:t>" sheet.</a:t>
          </a:r>
        </a:p>
        <a:p>
          <a:pPr algn="l" rtl="0">
            <a:defRPr sz="1000"/>
          </a:pPr>
          <a:endParaRPr lang="en-AU" sz="1100" b="0" i="0" u="none" strike="noStrike" baseline="0">
            <a:solidFill>
              <a:srgbClr val="000000"/>
            </a:solidFill>
            <a:latin typeface="Arial" pitchFamily="34" charset="0"/>
            <a:cs typeface="Arial" pitchFamily="34" charset="0"/>
          </a:endParaRPr>
        </a:p>
        <a:p>
          <a:pPr algn="l" rtl="0">
            <a:defRPr sz="1000"/>
          </a:pPr>
          <a:endParaRPr lang="en-AU" sz="1100" b="0" i="0" u="none" strike="noStrike" baseline="0">
            <a:solidFill>
              <a:srgbClr val="000000"/>
            </a:solidFill>
            <a:latin typeface="Arial" pitchFamily="34" charset="0"/>
            <a:cs typeface="Arial" pitchFamily="34" charset="0"/>
          </a:endParaRPr>
        </a:p>
        <a:p>
          <a:pPr algn="l" rtl="0">
            <a:defRPr sz="1000"/>
          </a:pPr>
          <a:r>
            <a:rPr lang="en-AU" sz="1100" b="0" i="1" u="none" strike="noStrike" baseline="0">
              <a:solidFill>
                <a:srgbClr val="000000"/>
              </a:solidFill>
              <a:latin typeface="Arial" pitchFamily="34" charset="0"/>
              <a:cs typeface="Arial" pitchFamily="34" charset="0"/>
            </a:rPr>
            <a:t>Disclaimer - BREEDPLAN takes no responsibility for data entered via this PC-format spreadsheet other than to try and load the information as supplied. It is the breeder's responsibility to ensure that the information entered is accurate and complete.</a:t>
          </a:r>
        </a:p>
        <a:p>
          <a:pPr algn="l" rtl="0">
            <a:defRPr sz="1000"/>
          </a:pPr>
          <a:r>
            <a:rPr lang="en-AU" sz="1100" b="0" i="1" u="none" strike="noStrike" baseline="0">
              <a:solidFill>
                <a:srgbClr val="000000"/>
              </a:solidFill>
              <a:latin typeface="Arial" pitchFamily="34" charset="0"/>
              <a:cs typeface="Arial" pitchFamily="34" charset="0"/>
            </a:rPr>
            <a:t> </a:t>
          </a:r>
        </a:p>
        <a:p>
          <a:pPr algn="l" rtl="0">
            <a:defRPr sz="1000"/>
          </a:pPr>
          <a:endParaRPr lang="en-AU" sz="1100" b="0"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1" baseline="0">
              <a:effectLst/>
              <a:latin typeface="Arial" pitchFamily="34" charset="0"/>
              <a:ea typeface="+mn-ea"/>
              <a:cs typeface="Arial" pitchFamily="34" charset="0"/>
            </a:rPr>
            <a:t>-----------------------------------------------------------------------------------------------------------------------------------------------------------------------------------</a:t>
          </a:r>
          <a:endParaRPr lang="en-AU">
            <a:effectLst/>
            <a:latin typeface="Arial" pitchFamily="34" charset="0"/>
            <a:cs typeface="Arial" pitchFamily="34" charset="0"/>
          </a:endParaRPr>
        </a:p>
        <a:p>
          <a:pPr algn="l" rtl="0">
            <a:defRPr sz="1000"/>
          </a:pPr>
          <a:endParaRPr lang="en-AU" sz="1100" b="1" i="0" u="sng" strike="noStrike" baseline="0">
            <a:solidFill>
              <a:srgbClr val="000000"/>
            </a:solidFill>
            <a:latin typeface="Arial" pitchFamily="34" charset="0"/>
            <a:ea typeface="+mn-ea"/>
            <a:cs typeface="Arial" pitchFamily="34" charset="0"/>
          </a:endParaRPr>
        </a:p>
        <a:p>
          <a:pPr algn="l" rtl="0">
            <a:defRPr sz="1000"/>
          </a:pPr>
          <a:endParaRPr lang="en-AU" sz="1100" b="1" i="0" u="sng" strike="noStrike" baseline="0">
            <a:solidFill>
              <a:srgbClr val="000000"/>
            </a:solidFill>
            <a:latin typeface="Arial" pitchFamily="34" charset="0"/>
            <a:ea typeface="+mn-ea"/>
            <a:cs typeface="Arial" pitchFamily="34" charset="0"/>
          </a:endParaRPr>
        </a:p>
        <a:p>
          <a:pPr algn="l" rtl="0">
            <a:defRPr sz="1000"/>
          </a:pPr>
          <a:endParaRPr lang="en-AU" sz="1100" b="1" i="0" u="sng" strike="noStrike" baseline="0">
            <a:solidFill>
              <a:srgbClr val="000000"/>
            </a:solidFill>
            <a:latin typeface="Arial" pitchFamily="34" charset="0"/>
            <a:ea typeface="+mn-ea"/>
            <a:cs typeface="Arial" pitchFamily="34" charset="0"/>
          </a:endParaRPr>
        </a:p>
        <a:p>
          <a:pPr algn="l" rtl="0">
            <a:defRPr sz="1000"/>
          </a:pPr>
          <a:endParaRPr lang="en-AU" sz="1100" b="1" i="0" u="sng" strike="noStrike" baseline="0">
            <a:solidFill>
              <a:srgbClr val="000000"/>
            </a:solidFill>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a:pPr>
          <a:r>
            <a:rPr lang="en-AU" sz="1100" b="1" i="0" u="none" strike="noStrike" baseline="0">
              <a:solidFill>
                <a:srgbClr val="000000"/>
              </a:solidFill>
              <a:latin typeface="Arial" pitchFamily="34" charset="0"/>
              <a:ea typeface="+mn-ea"/>
              <a:cs typeface="Arial" pitchFamily="34" charset="0"/>
            </a:rPr>
            <a:t>                               	 </a:t>
          </a:r>
          <a:r>
            <a:rPr lang="en-AU" sz="1200" b="1" i="0" u="none" strike="noStrike" baseline="0">
              <a:solidFill>
                <a:srgbClr val="000000"/>
              </a:solidFill>
              <a:latin typeface="Arial" pitchFamily="34" charset="0"/>
              <a:ea typeface="+mn-ea"/>
              <a:cs typeface="Arial" pitchFamily="34" charset="0"/>
            </a:rPr>
            <a:t>1. MateSel Parameters - Description of Each Field</a:t>
          </a:r>
        </a:p>
        <a:p>
          <a:pPr rtl="0"/>
          <a:endParaRPr lang="en-AU" sz="1100" b="1" i="0" u="sng" strike="noStrike" baseline="0">
            <a:solidFill>
              <a:srgbClr val="000000"/>
            </a:solidFill>
            <a:latin typeface="Arial" pitchFamily="34" charset="0"/>
            <a:ea typeface="+mn-ea"/>
            <a:cs typeface="Arial" pitchFamily="34" charset="0"/>
          </a:endParaRPr>
        </a:p>
        <a:p>
          <a:pPr algn="ctr" rtl="0"/>
          <a:r>
            <a:rPr lang="en-AU" sz="1100" b="1" i="1" baseline="0">
              <a:effectLst/>
              <a:latin typeface="Arial" pitchFamily="34" charset="0"/>
              <a:ea typeface="+mn-ea"/>
              <a:cs typeface="Arial" pitchFamily="34" charset="0"/>
            </a:rPr>
            <a:t>The "Example MateSel Parameters" sheet provides example data records to show how to complete the fields. </a:t>
          </a:r>
        </a:p>
        <a:p>
          <a:pPr algn="ctr" rtl="0"/>
          <a:r>
            <a:rPr lang="en-AU" sz="1100" b="1" i="1" baseline="0">
              <a:effectLst/>
              <a:latin typeface="Arial" pitchFamily="34" charset="0"/>
              <a:ea typeface="+mn-ea"/>
              <a:cs typeface="Arial" pitchFamily="34" charset="0"/>
            </a:rPr>
            <a:t>Use the examples in conjunction with these explanations as a guide for recording the data.     </a:t>
          </a:r>
          <a:endParaRPr lang="en-AU" sz="1100">
            <a:effectLst/>
            <a:latin typeface="Arial" pitchFamily="34" charset="0"/>
            <a:cs typeface="Arial" pitchFamily="34" charset="0"/>
          </a:endParaRPr>
        </a:p>
        <a:p>
          <a:pPr rtl="0"/>
          <a:r>
            <a:rPr lang="en-AU" sz="1100" b="0" i="1" baseline="0">
              <a:effectLst/>
              <a:latin typeface="Arial" pitchFamily="34" charset="0"/>
              <a:ea typeface="+mn-ea"/>
              <a:cs typeface="Arial" pitchFamily="34" charset="0"/>
            </a:rPr>
            <a:t> </a:t>
          </a:r>
        </a:p>
        <a:p>
          <a:pPr rtl="0"/>
          <a:r>
            <a:rPr lang="en-AU" sz="1100" b="1" i="0" baseline="0">
              <a:effectLst/>
              <a:latin typeface="Arial" pitchFamily="34" charset="0"/>
              <a:ea typeface="+mn-ea"/>
              <a:cs typeface="Arial" pitchFamily="34" charset="0"/>
            </a:rPr>
            <a:t>Country - </a:t>
          </a:r>
          <a:r>
            <a:rPr lang="en-AU" sz="1100" b="0" i="0" baseline="0">
              <a:effectLst/>
              <a:latin typeface="Arial" pitchFamily="34" charset="0"/>
              <a:ea typeface="+mn-ea"/>
              <a:cs typeface="Arial" pitchFamily="34" charset="0"/>
            </a:rPr>
            <a:t>Select Country of your breed society from the drop down list.</a:t>
          </a:r>
        </a:p>
        <a:p>
          <a:pPr rtl="0"/>
          <a:endParaRPr lang="en-AU" sz="600" b="0" i="0">
            <a:effectLst/>
            <a:latin typeface="Arial" pitchFamily="34" charset="0"/>
            <a:cs typeface="Arial" pitchFamily="34" charset="0"/>
          </a:endParaRPr>
        </a:p>
        <a:p>
          <a:pPr rtl="0"/>
          <a:r>
            <a:rPr lang="en-AU" sz="1100" b="1" i="0" baseline="0">
              <a:effectLst/>
              <a:latin typeface="Arial" pitchFamily="34" charset="0"/>
              <a:ea typeface="+mn-ea"/>
              <a:cs typeface="Arial" pitchFamily="34" charset="0"/>
            </a:rPr>
            <a:t>Breed - </a:t>
          </a:r>
          <a:r>
            <a:rPr lang="en-AU" sz="1100" b="0" i="0" baseline="0">
              <a:effectLst/>
              <a:latin typeface="Arial" pitchFamily="34" charset="0"/>
              <a:ea typeface="+mn-ea"/>
              <a:cs typeface="Arial" pitchFamily="34" charset="0"/>
            </a:rPr>
            <a:t>Enter your breed (e.g. Angus, Brahman, etc) from the drop down list.</a:t>
          </a:r>
        </a:p>
        <a:p>
          <a:pPr rtl="0"/>
          <a:endParaRPr lang="en-AU" sz="600" b="0" i="1" baseline="0">
            <a:effectLst/>
            <a:latin typeface="Arial" pitchFamily="34" charset="0"/>
            <a:ea typeface="+mn-ea"/>
            <a:cs typeface="Arial" pitchFamily="34" charset="0"/>
          </a:endParaRPr>
        </a:p>
        <a:p>
          <a:pPr rtl="0"/>
          <a:r>
            <a:rPr lang="en-AU" sz="1100" b="0" i="1" baseline="0">
              <a:effectLst/>
              <a:latin typeface="Arial" pitchFamily="34" charset="0"/>
              <a:ea typeface="+mn-ea"/>
              <a:cs typeface="Arial" pitchFamily="34" charset="0"/>
            </a:rPr>
            <a:t>            If your Country and Breed Combination is not listed, please email matesel@breedplan.une.edu.au </a:t>
          </a:r>
        </a:p>
        <a:p>
          <a:pPr rtl="0"/>
          <a:endParaRPr lang="en-AU" sz="1100" b="1" i="0" baseline="0">
            <a:effectLst/>
            <a:latin typeface="Arial" pitchFamily="34" charset="0"/>
            <a:ea typeface="+mn-ea"/>
            <a:cs typeface="Arial" pitchFamily="34" charset="0"/>
          </a:endParaRPr>
        </a:p>
        <a:p>
          <a:pPr rtl="0"/>
          <a:r>
            <a:rPr lang="en-AU" sz="1100" b="1" i="0" baseline="0">
              <a:effectLst/>
              <a:latin typeface="Arial" pitchFamily="34" charset="0"/>
              <a:ea typeface="+mn-ea"/>
              <a:cs typeface="Arial" pitchFamily="34" charset="0"/>
            </a:rPr>
            <a:t>Member Identification - </a:t>
          </a:r>
          <a:r>
            <a:rPr lang="en-AU" sz="1100" b="0" i="0" baseline="0">
              <a:effectLst/>
              <a:latin typeface="Arial" pitchFamily="34" charset="0"/>
              <a:ea typeface="+mn-ea"/>
              <a:cs typeface="Arial" pitchFamily="34" charset="0"/>
            </a:rPr>
            <a:t>This is your membership identification with your Breed Society/Association</a:t>
          </a:r>
        </a:p>
        <a:p>
          <a:pPr rtl="0"/>
          <a:endParaRPr lang="en-AU" sz="1100" b="0" i="0" baseline="0">
            <a:effectLst/>
            <a:latin typeface="Arial" pitchFamily="34" charset="0"/>
            <a:ea typeface="+mn-ea"/>
            <a:cs typeface="Arial" pitchFamily="34" charset="0"/>
          </a:endParaRPr>
        </a:p>
        <a:p>
          <a:pPr rtl="0"/>
          <a:r>
            <a:rPr lang="en-AU" sz="1100" b="1" i="0" baseline="0">
              <a:effectLst/>
              <a:latin typeface="Arial" pitchFamily="34" charset="0"/>
              <a:ea typeface="+mn-ea"/>
              <a:cs typeface="Arial" pitchFamily="34" charset="0"/>
            </a:rPr>
            <a:t>Target Selection Index </a:t>
          </a:r>
          <a:r>
            <a:rPr lang="en-AU" sz="1100" b="0" i="0" baseline="0">
              <a:effectLst/>
              <a:latin typeface="Arial" pitchFamily="34" charset="0"/>
              <a:ea typeface="+mn-ea"/>
              <a:cs typeface="Arial" pitchFamily="34" charset="0"/>
            </a:rPr>
            <a:t>- Click the down arrow to see a list of available selection indexes for the Country and Breed </a:t>
          </a:r>
        </a:p>
        <a:p>
          <a:pPr rtl="0"/>
          <a:r>
            <a:rPr lang="en-AU" sz="1100" b="0" i="0" baseline="0">
              <a:effectLst/>
              <a:latin typeface="Arial" pitchFamily="34" charset="0"/>
              <a:ea typeface="+mn-ea"/>
              <a:cs typeface="Arial" pitchFamily="34" charset="0"/>
            </a:rPr>
            <a:t>	combination. Choose from one of the Selection Indexes that are available for your Breed Society/Association. </a:t>
          </a:r>
          <a:r>
            <a:rPr lang="en-AU" sz="1100" b="1" i="0" baseline="0">
              <a:effectLst/>
              <a:latin typeface="Arial" pitchFamily="34" charset="0"/>
              <a:ea typeface="+mn-ea"/>
              <a:cs typeface="Arial" pitchFamily="34" charset="0"/>
            </a:rPr>
            <a:t> </a:t>
          </a:r>
        </a:p>
        <a:p>
          <a:pPr rtl="0"/>
          <a:endParaRPr lang="en-AU" sz="600" b="0" i="0" baseline="0">
            <a:effectLst/>
            <a:latin typeface="Arial" pitchFamily="34" charset="0"/>
            <a:ea typeface="+mn-ea"/>
            <a:cs typeface="Arial" pitchFamily="34" charset="0"/>
          </a:endParaRPr>
        </a:p>
        <a:p>
          <a:pPr algn="ctr" rtl="0"/>
          <a:r>
            <a:rPr lang="en-AU" sz="1100" b="0" i="1" baseline="0">
              <a:effectLst/>
              <a:latin typeface="Arial" pitchFamily="34" charset="0"/>
              <a:ea typeface="+mn-ea"/>
              <a:cs typeface="Arial" pitchFamily="34" charset="0"/>
            </a:rPr>
            <a:t>If the Target Selection Index drop down list shows "Society not set up", please email matesel@breedplan.une.edu.au </a:t>
          </a:r>
        </a:p>
        <a:p>
          <a:pPr rtl="0"/>
          <a:endParaRPr lang="en-AU" sz="1100" b="1" i="0" baseline="0">
            <a:effectLst/>
            <a:latin typeface="Arial" pitchFamily="34" charset="0"/>
            <a:ea typeface="+mn-ea"/>
            <a:cs typeface="Arial" pitchFamily="34" charset="0"/>
          </a:endParaRPr>
        </a:p>
        <a:p>
          <a:pPr rtl="0"/>
          <a:r>
            <a:rPr lang="en-AU" sz="1100" b="1" i="0" baseline="0">
              <a:effectLst/>
              <a:latin typeface="Arial" pitchFamily="34" charset="0"/>
              <a:ea typeface="+mn-ea"/>
              <a:cs typeface="Arial" pitchFamily="34" charset="0"/>
            </a:rPr>
            <a:t>Minimum Cow Mob Size for Natural Matings - </a:t>
          </a:r>
          <a:r>
            <a:rPr lang="en-AU" sz="1100" b="0" i="0" baseline="0">
              <a:effectLst/>
              <a:latin typeface="Arial" pitchFamily="34" charset="0"/>
              <a:ea typeface="+mn-ea"/>
              <a:cs typeface="Arial" pitchFamily="34" charset="0"/>
            </a:rPr>
            <a:t>This is the minimum cow mob size for natural matings. This will apply to all</a:t>
          </a:r>
        </a:p>
        <a:p>
          <a:pPr rtl="0"/>
          <a:r>
            <a:rPr lang="en-AU" sz="1100" b="0" i="0" baseline="0">
              <a:effectLst/>
              <a:latin typeface="Arial" pitchFamily="34" charset="0"/>
              <a:ea typeface="+mn-ea"/>
              <a:cs typeface="Arial" pitchFamily="34" charset="0"/>
            </a:rPr>
            <a:t>	 sires used for natural matings (group codes 1 and 2).</a:t>
          </a:r>
        </a:p>
        <a:p>
          <a:pPr rtl="0"/>
          <a:endParaRPr lang="en-AU" sz="1100" b="0" i="0" baseline="0">
            <a:effectLst/>
            <a:latin typeface="Arial" pitchFamily="34" charset="0"/>
            <a:ea typeface="+mn-ea"/>
            <a:cs typeface="Arial" pitchFamily="34" charset="0"/>
          </a:endParaRPr>
        </a:p>
        <a:p>
          <a:pPr rtl="0"/>
          <a:r>
            <a:rPr lang="en-AU" sz="1100" b="1" i="0" u="none" strike="noStrike">
              <a:effectLst/>
              <a:latin typeface="Arial" pitchFamily="34" charset="0"/>
              <a:ea typeface="+mn-ea"/>
              <a:cs typeface="Arial" pitchFamily="34" charset="0"/>
            </a:rPr>
            <a:t>Breeding Strategy</a:t>
          </a:r>
          <a:r>
            <a:rPr lang="en-AU" sz="1100" b="1">
              <a:latin typeface="Arial" pitchFamily="34" charset="0"/>
              <a:cs typeface="Arial" pitchFamily="34" charset="0"/>
            </a:rPr>
            <a:t>  </a:t>
          </a:r>
          <a:r>
            <a:rPr lang="en-AU" sz="1100">
              <a:latin typeface="Arial" pitchFamily="34" charset="0"/>
              <a:cs typeface="Arial" pitchFamily="34" charset="0"/>
            </a:rPr>
            <a:t>- Choose your preferred breeding strategy</a:t>
          </a:r>
          <a:r>
            <a:rPr lang="en-AU" sz="1100" baseline="0">
              <a:latin typeface="Arial" pitchFamily="34" charset="0"/>
              <a:cs typeface="Arial" pitchFamily="34" charset="0"/>
            </a:rPr>
            <a:t> for your MateSel run:</a:t>
          </a:r>
        </a:p>
        <a:p>
          <a:pPr rtl="0"/>
          <a:r>
            <a:rPr lang="en-AU" sz="600" b="0" i="0" baseline="0">
              <a:effectLst/>
              <a:latin typeface="Arial" pitchFamily="34" charset="0"/>
              <a:ea typeface="+mn-ea"/>
              <a:cs typeface="Arial" pitchFamily="34" charset="0"/>
            </a:rPr>
            <a:t>	</a:t>
          </a:r>
        </a:p>
        <a:p>
          <a:pPr rtl="0"/>
          <a:r>
            <a:rPr lang="en-AU" sz="1100" b="0" i="0" baseline="0">
              <a:effectLst/>
              <a:latin typeface="Arial" pitchFamily="34" charset="0"/>
              <a:ea typeface="+mn-ea"/>
              <a:cs typeface="Arial" pitchFamily="34" charset="0"/>
            </a:rPr>
            <a:t>	</a:t>
          </a:r>
          <a:r>
            <a:rPr lang="en-AU" sz="1100" b="1" i="0" baseline="0">
              <a:effectLst/>
              <a:latin typeface="Arial" pitchFamily="34" charset="0"/>
              <a:ea typeface="+mn-ea"/>
              <a:cs typeface="Arial" pitchFamily="34" charset="0"/>
            </a:rPr>
            <a:t>1</a:t>
          </a:r>
          <a:r>
            <a:rPr lang="en-AU" sz="1100" b="0" i="0" baseline="0">
              <a:effectLst/>
              <a:latin typeface="Arial" pitchFamily="34" charset="0"/>
              <a:ea typeface="+mn-ea"/>
              <a:cs typeface="Arial" pitchFamily="34" charset="0"/>
            </a:rPr>
            <a:t> - </a:t>
          </a:r>
          <a:r>
            <a:rPr lang="en-AU" sz="1100" b="0" i="0" u="sng" baseline="0">
              <a:effectLst/>
              <a:latin typeface="Arial" pitchFamily="34" charset="0"/>
              <a:ea typeface="+mn-ea"/>
              <a:cs typeface="Arial" pitchFamily="34" charset="0"/>
            </a:rPr>
            <a:t>High Gain</a:t>
          </a:r>
          <a:r>
            <a:rPr lang="en-AU" sz="1100" b="0" i="0" baseline="0">
              <a:effectLst/>
              <a:latin typeface="Arial" pitchFamily="34" charset="0"/>
              <a:ea typeface="+mn-ea"/>
              <a:cs typeface="Arial" pitchFamily="34" charset="0"/>
            </a:rPr>
            <a:t>: While still optimising mating allocations for Selection Index and genetic diversity compared to</a:t>
          </a:r>
        </a:p>
        <a:p>
          <a:pPr rtl="0"/>
          <a:r>
            <a:rPr lang="en-AU" sz="1100" b="0" i="0" baseline="0">
              <a:effectLst/>
              <a:latin typeface="Arial" pitchFamily="34" charset="0"/>
              <a:ea typeface="+mn-ea"/>
              <a:cs typeface="Arial" pitchFamily="34" charset="0"/>
            </a:rPr>
            <a:t>	 	the other strategies, strategy 1 focuses more on higher Indexing progeny.</a:t>
          </a:r>
        </a:p>
        <a:p>
          <a:pPr rtl="0"/>
          <a:endParaRPr lang="en-AU" sz="6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a:t>
          </a:r>
          <a:r>
            <a:rPr lang="en-AU" sz="1100" b="1" i="0" baseline="0">
              <a:effectLst/>
              <a:latin typeface="Arial" pitchFamily="34" charset="0"/>
              <a:ea typeface="+mn-ea"/>
              <a:cs typeface="Arial" pitchFamily="34" charset="0"/>
            </a:rPr>
            <a:t>2 </a:t>
          </a:r>
          <a:r>
            <a:rPr lang="en-AU" sz="1100" b="0" i="0" baseline="0">
              <a:effectLst/>
              <a:latin typeface="Arial" pitchFamily="34" charset="0"/>
              <a:ea typeface="+mn-ea"/>
              <a:cs typeface="Arial" pitchFamily="34" charset="0"/>
            </a:rPr>
            <a:t>- </a:t>
          </a:r>
          <a:r>
            <a:rPr lang="en-AU" sz="1100" b="0" i="0" u="sng" baseline="0">
              <a:effectLst/>
              <a:latin typeface="Arial" pitchFamily="34" charset="0"/>
              <a:ea typeface="+mn-ea"/>
              <a:cs typeface="Arial" pitchFamily="34" charset="0"/>
            </a:rPr>
            <a:t>Balanced</a:t>
          </a:r>
          <a:r>
            <a:rPr lang="en-AU" sz="1100" b="0" i="0" baseline="0">
              <a:effectLst/>
              <a:latin typeface="Arial" pitchFamily="34" charset="0"/>
              <a:ea typeface="+mn-ea"/>
              <a:cs typeface="Arial" pitchFamily="34" charset="0"/>
            </a:rPr>
            <a:t>: While still optimising  mating allocations for Selection Index and genetic diversity compared to </a:t>
          </a: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the other strategies, strategy 2 balances higher Indexing progeny with genetic diversity.</a:t>
          </a:r>
        </a:p>
        <a:p>
          <a:pPr marL="0" marR="0" indent="0" defTabSz="914400" rtl="0" eaLnBrk="1" fontAlgn="auto" latinLnBrk="0" hangingPunct="1">
            <a:lnSpc>
              <a:spcPct val="100000"/>
            </a:lnSpc>
            <a:spcBef>
              <a:spcPts val="0"/>
            </a:spcBef>
            <a:spcAft>
              <a:spcPts val="0"/>
            </a:spcAft>
            <a:buClrTx/>
            <a:buSzTx/>
            <a:buFontTx/>
            <a:buNone/>
            <a:tabLst/>
            <a:defRPr/>
          </a:pPr>
          <a:endParaRPr lang="en-AU" sz="6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a:t>
          </a:r>
          <a:r>
            <a:rPr lang="en-AU" sz="1100" b="1" i="0" baseline="0">
              <a:effectLst/>
              <a:latin typeface="Arial" pitchFamily="34" charset="0"/>
              <a:ea typeface="+mn-ea"/>
              <a:cs typeface="Arial" pitchFamily="34" charset="0"/>
            </a:rPr>
            <a:t>3 </a:t>
          </a:r>
          <a:r>
            <a:rPr lang="en-AU" sz="1100" b="0" i="0" baseline="0">
              <a:effectLst/>
              <a:latin typeface="Arial" pitchFamily="34" charset="0"/>
              <a:ea typeface="+mn-ea"/>
              <a:cs typeface="Arial" pitchFamily="34" charset="0"/>
            </a:rPr>
            <a:t>- </a:t>
          </a:r>
          <a:r>
            <a:rPr lang="en-AU" sz="1100" b="0" i="0" u="sng" baseline="0">
              <a:effectLst/>
              <a:latin typeface="Arial" pitchFamily="34" charset="0"/>
              <a:ea typeface="+mn-ea"/>
              <a:cs typeface="Arial" pitchFamily="34" charset="0"/>
            </a:rPr>
            <a:t>Diversity</a:t>
          </a:r>
          <a:r>
            <a:rPr lang="en-AU" sz="1100" b="0" i="0" baseline="0">
              <a:effectLst/>
              <a:latin typeface="Arial" pitchFamily="34" charset="0"/>
              <a:ea typeface="+mn-ea"/>
              <a:cs typeface="Arial" pitchFamily="34" charset="0"/>
            </a:rPr>
            <a:t>: While still optimising  mating allocations for Selection Index and genetic diversity, compared to</a:t>
          </a: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the other strategies, strategy 3 focuses more on genetic diversity (i.e. lower inbreeding)</a:t>
          </a:r>
        </a:p>
        <a:p>
          <a:pPr marL="0" marR="0" indent="0" defTabSz="914400" rtl="0" eaLnBrk="1" fontAlgn="auto" latinLnBrk="0" hangingPunct="1">
            <a:lnSpc>
              <a:spcPct val="100000"/>
            </a:lnSpc>
            <a:spcBef>
              <a:spcPts val="0"/>
            </a:spcBef>
            <a:spcAft>
              <a:spcPts val="0"/>
            </a:spcAft>
            <a:buClrTx/>
            <a:buSzTx/>
            <a:buFontTx/>
            <a:buNone/>
            <a:tabLst/>
            <a:defRPr/>
          </a:pPr>
          <a:endParaRPr lang="en-AU" sz="6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1" i="0" baseline="0">
              <a:effectLst/>
              <a:latin typeface="Arial" pitchFamily="34" charset="0"/>
              <a:ea typeface="+mn-ea"/>
              <a:cs typeface="Arial" pitchFamily="34" charset="0"/>
            </a:rPr>
            <a:t>	NOTE</a:t>
          </a:r>
          <a:r>
            <a:rPr lang="en-AU" sz="1100" b="0" i="0" baseline="0">
              <a:effectLst/>
              <a:latin typeface="Arial" pitchFamily="34" charset="0"/>
              <a:ea typeface="+mn-ea"/>
              <a:cs typeface="Arial" pitchFamily="34" charset="0"/>
            </a:rPr>
            <a:t>: If required, more than one breeding strategy can be undertaken and mating outcomes compared.</a:t>
          </a: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Include this in the "</a:t>
          </a:r>
          <a:r>
            <a:rPr lang="en-AU" sz="1100" b="0" i="1" baseline="0">
              <a:effectLst/>
              <a:latin typeface="Arial" pitchFamily="34" charset="0"/>
              <a:ea typeface="+mn-ea"/>
              <a:cs typeface="Arial" pitchFamily="34" charset="0"/>
            </a:rPr>
            <a:t>briefly describe your mating strategy</a:t>
          </a:r>
          <a:r>
            <a:rPr lang="en-AU" sz="1100" b="0" i="0" baseline="0">
              <a:effectLst/>
              <a:latin typeface="Arial" pitchFamily="34" charset="0"/>
              <a:ea typeface="+mn-ea"/>
              <a:cs typeface="Arial" pitchFamily="34" charset="0"/>
            </a:rPr>
            <a:t>" section outlined below.</a:t>
          </a:r>
        </a:p>
        <a:p>
          <a:pPr marL="0" marR="0" indent="0" defTabSz="914400" rtl="0" eaLnBrk="1" fontAlgn="auto" latinLnBrk="0" hangingPunct="1">
            <a:lnSpc>
              <a:spcPct val="100000"/>
            </a:lnSpc>
            <a:spcBef>
              <a:spcPts val="0"/>
            </a:spcBef>
            <a:spcAft>
              <a:spcPts val="0"/>
            </a:spcAft>
            <a:buClrTx/>
            <a:buSzTx/>
            <a:buFontTx/>
            <a:buNone/>
            <a:tabLst/>
            <a:defRPr/>
          </a:pPr>
          <a:endParaRPr lang="en-AU" sz="11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1" i="0" baseline="0">
              <a:effectLst/>
              <a:latin typeface="Arial" pitchFamily="34" charset="0"/>
              <a:ea typeface="+mn-ea"/>
              <a:cs typeface="Arial" pitchFamily="34" charset="0"/>
            </a:rPr>
            <a:t>Candidate dam selection </a:t>
          </a:r>
          <a:r>
            <a:rPr lang="en-AU" sz="1100" b="0" i="0" baseline="0">
              <a:effectLst/>
              <a:latin typeface="Arial" pitchFamily="34" charset="0"/>
              <a:ea typeface="+mn-ea"/>
              <a:cs typeface="Arial" pitchFamily="34" charset="0"/>
            </a:rPr>
            <a:t>- Nominate whether you will list candidate dams (option 2)  or gather them from the database (1).</a:t>
          </a:r>
        </a:p>
        <a:p>
          <a:pPr marL="0" marR="0" indent="0" defTabSz="914400" rtl="0" eaLnBrk="1" fontAlgn="auto" latinLnBrk="0" hangingPunct="1">
            <a:lnSpc>
              <a:spcPct val="100000"/>
            </a:lnSpc>
            <a:spcBef>
              <a:spcPts val="0"/>
            </a:spcBef>
            <a:spcAft>
              <a:spcPts val="0"/>
            </a:spcAft>
            <a:buClrTx/>
            <a:buSzTx/>
            <a:buFontTx/>
            <a:buNone/>
            <a:tabLst/>
            <a:defRPr/>
          </a:pPr>
          <a:endParaRPr lang="en-AU" sz="600" b="0" i="0" baseline="0">
            <a:effectLst/>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Option </a:t>
          </a:r>
          <a:r>
            <a:rPr lang="en-AU" sz="1100" b="1" i="0" baseline="0">
              <a:effectLst/>
              <a:latin typeface="Arial" panose="020B0604020202020204" pitchFamily="34" charset="0"/>
              <a:ea typeface="+mn-ea"/>
              <a:cs typeface="Arial" panose="020B0604020202020204" pitchFamily="34" charset="0"/>
            </a:rPr>
            <a:t>2</a:t>
          </a:r>
          <a:r>
            <a:rPr lang="en-AU" sz="1100" b="0" i="0" baseline="0">
              <a:effectLst/>
              <a:latin typeface="Arial" panose="020B0604020202020204" pitchFamily="34" charset="0"/>
              <a:ea typeface="+mn-ea"/>
              <a:cs typeface="Arial" panose="020B0604020202020204" pitchFamily="34" charset="0"/>
            </a:rPr>
            <a:t> : enter all candidate dams into the "</a:t>
          </a:r>
          <a:r>
            <a:rPr lang="en-AU" sz="1100" b="0" i="1" baseline="0">
              <a:effectLst/>
              <a:latin typeface="Arial" panose="020B0604020202020204" pitchFamily="34" charset="0"/>
              <a:ea typeface="+mn-ea"/>
              <a:cs typeface="Arial" panose="020B0604020202020204" pitchFamily="34" charset="0"/>
            </a:rPr>
            <a:t>3. Dam Listing Template</a:t>
          </a:r>
          <a:r>
            <a:rPr lang="en-AU" sz="1100" b="0" i="0" baseline="0">
              <a:effectLst/>
              <a:latin typeface="Arial" pitchFamily="34" charset="0"/>
              <a:ea typeface="+mn-ea"/>
              <a:cs typeface="Arial" pitchFamily="34" charset="0"/>
            </a:rPr>
            <a:t>" sheet.  </a:t>
          </a:r>
        </a:p>
        <a:p>
          <a:pPr marL="0" marR="0" indent="0" algn="l"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Ignore parameters 1.1 to 1.4 described below.</a:t>
          </a:r>
        </a:p>
        <a:p>
          <a:pPr marL="0" marR="0" indent="0" algn="l" defTabSz="914400" rtl="0" eaLnBrk="1" fontAlgn="auto" latinLnBrk="0" hangingPunct="1">
            <a:lnSpc>
              <a:spcPct val="100000"/>
            </a:lnSpc>
            <a:spcBef>
              <a:spcPts val="0"/>
            </a:spcBef>
            <a:spcAft>
              <a:spcPts val="0"/>
            </a:spcAft>
            <a:buClrTx/>
            <a:buSzTx/>
            <a:buFontTx/>
            <a:buNone/>
            <a:tabLst/>
            <a:defRPr/>
          </a:pPr>
          <a:endParaRPr lang="en-AU" sz="6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Option </a:t>
          </a:r>
          <a:r>
            <a:rPr lang="en-AU" sz="1100" b="1" i="0" baseline="0">
              <a:effectLst/>
              <a:latin typeface="Arial" pitchFamily="34" charset="0"/>
              <a:ea typeface="+mn-ea"/>
              <a:cs typeface="Arial" pitchFamily="34" charset="0"/>
            </a:rPr>
            <a:t>1 :</a:t>
          </a:r>
          <a:r>
            <a:rPr lang="en-AU" sz="1100" b="0" i="0" baseline="0">
              <a:effectLst/>
              <a:latin typeface="Arial" pitchFamily="34" charset="0"/>
              <a:ea typeface="+mn-ea"/>
              <a:cs typeface="Arial" pitchFamily="34" charset="0"/>
            </a:rPr>
            <a:t> automatically gather candidate dams from the database  based on the parameters described below (1.1 to 1.4). </a:t>
          </a: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Do </a:t>
          </a:r>
          <a:r>
            <a:rPr lang="en-AU" sz="1100" b="0" i="0" u="sng" baseline="0">
              <a:effectLst/>
              <a:latin typeface="Arial" panose="020B0604020202020204" pitchFamily="34" charset="0"/>
              <a:ea typeface="+mn-ea"/>
              <a:cs typeface="Arial" panose="020B0604020202020204" pitchFamily="34" charset="0"/>
            </a:rPr>
            <a:t>not</a:t>
          </a:r>
          <a:r>
            <a:rPr lang="en-AU" sz="1100" b="0" i="0" baseline="0">
              <a:effectLst/>
              <a:latin typeface="Arial" panose="020B0604020202020204" pitchFamily="34" charset="0"/>
              <a:ea typeface="+mn-ea"/>
              <a:cs typeface="Arial" panose="020B0604020202020204" pitchFamily="34" charset="0"/>
            </a:rPr>
            <a:t>  complete the "</a:t>
          </a:r>
          <a:r>
            <a:rPr lang="en-AU" sz="1100" b="0" i="1" baseline="0">
              <a:effectLst/>
              <a:latin typeface="Arial" panose="020B0604020202020204" pitchFamily="34" charset="0"/>
              <a:ea typeface="+mn-ea"/>
              <a:cs typeface="Arial" panose="020B0604020202020204" pitchFamily="34" charset="0"/>
            </a:rPr>
            <a:t>3. Dam Listing Template</a:t>
          </a:r>
          <a:r>
            <a:rPr lang="en-AU" sz="1100" b="0" i="0" baseline="0">
              <a:effectLst/>
              <a:latin typeface="Arial" panose="020B0604020202020204" pitchFamily="34" charset="0"/>
              <a:ea typeface="+mn-ea"/>
              <a:cs typeface="Arial" panose="020B0604020202020204" pitchFamily="34" charset="0"/>
            </a:rPr>
            <a:t>" sheet if you choose Option 1. </a:t>
          </a:r>
          <a:endParaRPr lang="en-AU" sz="1100">
            <a:effectLst/>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AU" sz="6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1" i="0" baseline="0">
              <a:effectLst/>
              <a:latin typeface="Arial" pitchFamily="34" charset="0"/>
              <a:ea typeface="+mn-ea"/>
              <a:cs typeface="Arial" pitchFamily="34" charset="0"/>
            </a:rPr>
            <a:t>	1.1 Approximate Date for Start of Mating (dd/mm/yyyy) -</a:t>
          </a:r>
          <a:r>
            <a:rPr lang="en-AU" sz="1100" b="0" i="0" baseline="0">
              <a:effectLst/>
              <a:latin typeface="Arial" pitchFamily="34" charset="0"/>
              <a:ea typeface="+mn-ea"/>
              <a:cs typeface="Arial" pitchFamily="34" charset="0"/>
            </a:rPr>
            <a:t> Enter the approximate date for the start of mating</a:t>
          </a: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which will be applied to the mating allocations from this MateSel run. Simply enter the approximate date of first</a:t>
          </a: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exposure for the herd. This date is only used to gather the appropriate list of candidate heifers and cows. </a:t>
          </a:r>
        </a:p>
        <a:p>
          <a:pPr marL="0" marR="0" indent="0" defTabSz="914400" rtl="0" eaLnBrk="1" fontAlgn="auto" latinLnBrk="0" hangingPunct="1">
            <a:lnSpc>
              <a:spcPct val="100000"/>
            </a:lnSpc>
            <a:spcBef>
              <a:spcPts val="0"/>
            </a:spcBef>
            <a:spcAft>
              <a:spcPts val="0"/>
            </a:spcAft>
            <a:buClrTx/>
            <a:buSzTx/>
            <a:buFontTx/>
            <a:buNone/>
            <a:tabLst/>
            <a:defRPr/>
          </a:pPr>
          <a:endParaRPr lang="en-AU" sz="6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1" i="0" u="none" strike="noStrike">
              <a:effectLst/>
              <a:latin typeface="Arial" panose="020B0604020202020204" pitchFamily="34" charset="0"/>
              <a:ea typeface="+mn-ea"/>
              <a:cs typeface="Arial" panose="020B0604020202020204" pitchFamily="34" charset="0"/>
            </a:rPr>
            <a:t>	1.2 Select candidate heifers that have minimum</a:t>
          </a:r>
          <a:r>
            <a:rPr lang="en-AU" sz="1100" b="1" i="0" u="none" strike="noStrike" baseline="0">
              <a:effectLst/>
              <a:latin typeface="Arial" panose="020B0604020202020204" pitchFamily="34" charset="0"/>
              <a:ea typeface="+mn-ea"/>
              <a:cs typeface="Arial" panose="020B0604020202020204" pitchFamily="34" charset="0"/>
            </a:rPr>
            <a:t> age </a:t>
          </a:r>
          <a:r>
            <a:rPr lang="en-AU" sz="1100" b="1" i="0" u="none" strike="noStrike">
              <a:effectLst/>
              <a:latin typeface="Arial" panose="020B0604020202020204" pitchFamily="34" charset="0"/>
              <a:ea typeface="+mn-ea"/>
              <a:cs typeface="Arial" panose="020B0604020202020204" pitchFamily="34" charset="0"/>
            </a:rPr>
            <a:t>of X months</a:t>
          </a:r>
          <a:r>
            <a:rPr lang="en-AU" sz="1100" b="1" i="0" u="none" strike="noStrike" baseline="0">
              <a:effectLst/>
              <a:latin typeface="Arial" panose="020B0604020202020204" pitchFamily="34" charset="0"/>
              <a:ea typeface="+mn-ea"/>
              <a:cs typeface="Arial" panose="020B0604020202020204" pitchFamily="34" charset="0"/>
            </a:rPr>
            <a:t> at the date of mating</a:t>
          </a:r>
          <a:r>
            <a:rPr lang="en-AU" sz="1100" b="1">
              <a:latin typeface="Arial" panose="020B0604020202020204" pitchFamily="34" charset="0"/>
              <a:cs typeface="Arial" panose="020B0604020202020204" pitchFamily="34" charset="0"/>
            </a:rPr>
            <a:t>  </a:t>
          </a:r>
          <a:r>
            <a:rPr lang="en-AU" sz="1100" b="0" i="0" baseline="0">
              <a:effectLst/>
              <a:latin typeface="Arial" pitchFamily="34" charset="0"/>
              <a:ea typeface="+mn-ea"/>
              <a:cs typeface="Arial" pitchFamily="34" charset="0"/>
            </a:rPr>
            <a:t>- to gather</a:t>
          </a: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candidate heifers enter the minumum age in months from the approximate date of mating.</a:t>
          </a:r>
        </a:p>
        <a:p>
          <a:pPr marL="0" marR="0" indent="0" defTabSz="914400" rtl="0" eaLnBrk="1" fontAlgn="auto" latinLnBrk="0" hangingPunct="1">
            <a:lnSpc>
              <a:spcPct val="100000"/>
            </a:lnSpc>
            <a:spcBef>
              <a:spcPts val="0"/>
            </a:spcBef>
            <a:spcAft>
              <a:spcPts val="0"/>
            </a:spcAft>
            <a:buClrTx/>
            <a:buSzTx/>
            <a:buFontTx/>
            <a:buNone/>
            <a:tabLst/>
            <a:defRPr/>
          </a:pPr>
          <a:endParaRPr lang="en-AU" sz="600" b="0" i="0" baseline="0">
            <a:effectLst/>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1.3 Select candidate heifers that have maxiumum age of X months at the date of mating  </a:t>
          </a:r>
          <a:r>
            <a:rPr kumimoji="0" lang="en-AU"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to gather</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candidate heifers enter the maxiumum age in months from the approximate date of mating.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AU" sz="6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1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For example, if the mating date was the 01/11/2016 and you wanted to automatically gather all yearling heifers</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1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born in the previous September/October, you could enter the heifer minimum age at 12 months and maximum</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1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age at 16 months. Of course, the age range will vary depending on your specific situation.</a:t>
          </a:r>
          <a:r>
            <a:rPr kumimoji="0" lang="en-AU"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indent="0" defTabSz="914400" rtl="0" eaLnBrk="1" fontAlgn="auto" latinLnBrk="0" hangingPunct="1">
            <a:lnSpc>
              <a:spcPct val="100000"/>
            </a:lnSpc>
            <a:spcBef>
              <a:spcPts val="0"/>
            </a:spcBef>
            <a:spcAft>
              <a:spcPts val="0"/>
            </a:spcAft>
            <a:buClrTx/>
            <a:buSzTx/>
            <a:buFontTx/>
            <a:buNone/>
            <a:tabLst/>
            <a:defRPr/>
          </a:pPr>
          <a:endParaRPr lang="en-AU" sz="600" b="0" i="0" baseline="0">
            <a:effectLst/>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a:pPr>
          <a:r>
            <a:rPr lang="en-AU" sz="1100" b="1" i="0" u="none" baseline="0">
              <a:effectLst/>
              <a:latin typeface="Arial" pitchFamily="34" charset="0"/>
              <a:ea typeface="+mn-ea"/>
              <a:cs typeface="Arial" pitchFamily="34" charset="0"/>
            </a:rPr>
            <a:t>	     Note</a:t>
          </a:r>
          <a:r>
            <a:rPr lang="en-AU" sz="1100" b="0" i="0" u="none" baseline="0">
              <a:effectLst/>
              <a:latin typeface="Arial" pitchFamily="34" charset="0"/>
              <a:ea typeface="+mn-ea"/>
              <a:cs typeface="Arial" pitchFamily="34" charset="0"/>
            </a:rPr>
            <a:t> - All heifers gathered by parameters 1.2 and 1.3 will be allocated to breeding Group Code 2.</a:t>
          </a:r>
          <a:endParaRPr lang="en-AU" sz="1100" u="none">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AU" sz="11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1" i="0" baseline="0">
              <a:effectLst/>
              <a:latin typeface="Arial" pitchFamily="34" charset="0"/>
              <a:ea typeface="+mn-ea"/>
              <a:cs typeface="Arial" pitchFamily="34" charset="0"/>
            </a:rPr>
            <a:t>	1.4 Select candidate cows that have had a calf born within X months prior to the date of mating</a:t>
          </a:r>
          <a:r>
            <a:rPr lang="en-AU" sz="1100" b="0" i="0" baseline="0">
              <a:effectLst/>
              <a:latin typeface="Arial" pitchFamily="34" charset="0"/>
              <a:ea typeface="+mn-ea"/>
              <a:cs typeface="Arial" pitchFamily="34" charset="0"/>
            </a:rPr>
            <a:t> - To 	automatically gather candidate cows enter the number of months prior to the mating date that their last calf </a:t>
          </a: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	was born (as recorded on the breed society database). </a:t>
          </a:r>
          <a:r>
            <a:rPr lang="en-AU" sz="1100" b="0" i="1" baseline="0">
              <a:effectLst/>
              <a:latin typeface="Arial" pitchFamily="34" charset="0"/>
              <a:ea typeface="+mn-ea"/>
              <a:cs typeface="Arial" pitchFamily="34" charset="0"/>
            </a:rPr>
            <a:t>For example, if your cows last calved in July and </a:t>
          </a:r>
        </a:p>
        <a:p>
          <a:pPr marL="0" marR="0" indent="0" defTabSz="914400" rtl="0" eaLnBrk="1" fontAlgn="auto" latinLnBrk="0" hangingPunct="1">
            <a:lnSpc>
              <a:spcPct val="100000"/>
            </a:lnSpc>
            <a:spcBef>
              <a:spcPts val="0"/>
            </a:spcBef>
            <a:spcAft>
              <a:spcPts val="0"/>
            </a:spcAft>
            <a:buClrTx/>
            <a:buSzTx/>
            <a:buFontTx/>
            <a:buNone/>
            <a:tabLst/>
            <a:defRPr/>
          </a:pPr>
          <a:r>
            <a:rPr lang="en-AU" sz="1100" b="0" i="1" baseline="0">
              <a:effectLst/>
              <a:latin typeface="Arial" pitchFamily="34" charset="0"/>
              <a:ea typeface="+mn-ea"/>
              <a:cs typeface="Arial" pitchFamily="34" charset="0"/>
            </a:rPr>
            <a:t>	August and the approximate mating date is the 1-Nov the same year, then enter say 6 months. If you want to</a:t>
          </a:r>
        </a:p>
        <a:p>
          <a:pPr marL="0" marR="0" indent="0" defTabSz="914400" rtl="0" eaLnBrk="1" fontAlgn="auto" latinLnBrk="0" hangingPunct="1">
            <a:lnSpc>
              <a:spcPct val="100000"/>
            </a:lnSpc>
            <a:spcBef>
              <a:spcPts val="0"/>
            </a:spcBef>
            <a:spcAft>
              <a:spcPts val="0"/>
            </a:spcAft>
            <a:buClrTx/>
            <a:buSzTx/>
            <a:buFontTx/>
            <a:buNone/>
            <a:tabLst/>
            <a:defRPr/>
          </a:pPr>
          <a:r>
            <a:rPr lang="en-AU" sz="1100" b="0" i="1" baseline="0">
              <a:effectLst/>
              <a:latin typeface="Arial" pitchFamily="34" charset="0"/>
              <a:ea typeface="+mn-ea"/>
              <a:cs typeface="Arial" pitchFamily="34" charset="0"/>
            </a:rPr>
            <a:t>	get all cows that have calved in the last  two calving periods, then it may be more like 18 months.</a:t>
          </a:r>
        </a:p>
        <a:p>
          <a:pPr marL="0" marR="0" indent="0" defTabSz="914400" rtl="0" eaLnBrk="1" fontAlgn="auto" latinLnBrk="0" hangingPunct="1">
            <a:lnSpc>
              <a:spcPct val="100000"/>
            </a:lnSpc>
            <a:spcBef>
              <a:spcPts val="0"/>
            </a:spcBef>
            <a:spcAft>
              <a:spcPts val="0"/>
            </a:spcAft>
            <a:buClrTx/>
            <a:buSzTx/>
            <a:buFontTx/>
            <a:buNone/>
            <a:tabLst/>
            <a:defRPr/>
          </a:pPr>
          <a:endParaRPr lang="en-AU" sz="600" b="0" i="0" u="sng"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1" i="0" u="none" baseline="0">
              <a:effectLst/>
              <a:latin typeface="Arial" pitchFamily="34" charset="0"/>
              <a:ea typeface="+mn-ea"/>
              <a:cs typeface="Arial" pitchFamily="34" charset="0"/>
            </a:rPr>
            <a:t>	      Note</a:t>
          </a:r>
          <a:r>
            <a:rPr lang="en-AU" sz="1100" b="0" i="0" u="none" baseline="0">
              <a:effectLst/>
              <a:latin typeface="Arial" pitchFamily="34" charset="0"/>
              <a:ea typeface="+mn-ea"/>
              <a:cs typeface="Arial" pitchFamily="34" charset="0"/>
            </a:rPr>
            <a:t> - All cows gathered by parameter 1.4 above will be allocated to breeding Group Code 1.</a:t>
          </a:r>
        </a:p>
        <a:p>
          <a:pPr marL="0" marR="0" indent="0" defTabSz="914400" rtl="0" eaLnBrk="1" fontAlgn="auto" latinLnBrk="0" hangingPunct="1">
            <a:lnSpc>
              <a:spcPct val="100000"/>
            </a:lnSpc>
            <a:spcBef>
              <a:spcPts val="0"/>
            </a:spcBef>
            <a:spcAft>
              <a:spcPts val="0"/>
            </a:spcAft>
            <a:buClrTx/>
            <a:buSzTx/>
            <a:buFontTx/>
            <a:buNone/>
            <a:tabLst/>
            <a:defRPr/>
          </a:pPr>
          <a:endParaRPr lang="en-AU" sz="11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1" i="0" baseline="0">
              <a:effectLst/>
              <a:latin typeface="Arial" pitchFamily="34" charset="0"/>
              <a:ea typeface="+mn-ea"/>
              <a:cs typeface="Arial" pitchFamily="34" charset="0"/>
            </a:rPr>
            <a:t>Candidate sires </a:t>
          </a:r>
          <a:r>
            <a:rPr lang="en-AU" sz="1100" b="0" i="0" baseline="0">
              <a:effectLst/>
              <a:latin typeface="Arial" pitchFamily="34" charset="0"/>
              <a:ea typeface="+mn-ea"/>
              <a:cs typeface="Arial" pitchFamily="34" charset="0"/>
            </a:rPr>
            <a:t>must be entered into the Sire Listing Template. There is no automatic gathering option for sires.  </a:t>
          </a:r>
          <a:endParaRPr lang="en-AU" sz="1100">
            <a:effectLst/>
            <a:latin typeface="Arial" pitchFamily="34" charset="0"/>
            <a:cs typeface="Arial" pitchFamily="34" charset="0"/>
          </a:endParaRPr>
        </a:p>
        <a:p>
          <a:pPr rtl="0"/>
          <a:endParaRPr lang="en-AU" sz="1100" b="0" i="0" baseline="0">
            <a:effectLst/>
            <a:latin typeface="Arial" pitchFamily="34" charset="0"/>
            <a:ea typeface="+mn-ea"/>
            <a:cs typeface="Arial" pitchFamily="34" charset="0"/>
          </a:endParaRPr>
        </a:p>
        <a:p>
          <a:pPr rtl="0"/>
          <a:r>
            <a:rPr lang="en-AU" sz="1100" b="1" i="0" baseline="0">
              <a:effectLst/>
              <a:latin typeface="Arial" pitchFamily="34" charset="0"/>
              <a:ea typeface="+mn-ea"/>
              <a:cs typeface="Arial" pitchFamily="34" charset="0"/>
            </a:rPr>
            <a:t>Briefly describe your mating strategy </a:t>
          </a:r>
          <a:r>
            <a:rPr lang="en-AU" sz="1100" b="0" i="0" baseline="0">
              <a:effectLst/>
              <a:latin typeface="Arial" pitchFamily="34" charset="0"/>
              <a:ea typeface="+mn-ea"/>
              <a:cs typeface="Arial" pitchFamily="34" charset="0"/>
            </a:rPr>
            <a:t>- this description helps us to process the request and any extra run options.  </a:t>
          </a:r>
        </a:p>
        <a:p>
          <a:pPr rtl="0"/>
          <a:r>
            <a:rPr lang="en-AU" sz="1100" b="0" i="0" baseline="0">
              <a:effectLst/>
              <a:latin typeface="Arial" pitchFamily="34" charset="0"/>
              <a:ea typeface="+mn-ea"/>
              <a:cs typeface="Arial" pitchFamily="34" charset="0"/>
            </a:rPr>
            <a:t>	For example:</a:t>
          </a:r>
        </a:p>
        <a:p>
          <a:pPr rtl="0"/>
          <a:r>
            <a:rPr lang="en-AU" sz="1100" b="0" i="1" baseline="0">
              <a:effectLst/>
              <a:latin typeface="Arial" pitchFamily="34" charset="0"/>
              <a:ea typeface="+mn-ea"/>
              <a:cs typeface="Arial" pitchFamily="34" charset="0"/>
            </a:rPr>
            <a:t>	Natural matings of heifers group 2  and cows group 1.  Heifer sires group 2, cow and heifer sires group 1.   </a:t>
          </a:r>
        </a:p>
        <a:p>
          <a:pPr rtl="0"/>
          <a:r>
            <a:rPr lang="en-AU" sz="1100" b="0" i="1" baseline="0">
              <a:effectLst/>
              <a:latin typeface="Arial" pitchFamily="34" charset="0"/>
              <a:ea typeface="+mn-ea"/>
              <a:cs typeface="Arial" pitchFamily="34" charset="0"/>
            </a:rPr>
            <a:t>	Run a Balanced breeding strategy - I want to keep an eye on inbreeding.</a:t>
          </a:r>
          <a:r>
            <a:rPr lang="en-AU" sz="1100" b="0" i="0" baseline="0">
              <a:effectLst/>
              <a:latin typeface="Arial" pitchFamily="34" charset="0"/>
              <a:ea typeface="+mn-ea"/>
              <a:cs typeface="Arial" pitchFamily="34" charset="0"/>
            </a:rPr>
            <a:t>.</a:t>
          </a:r>
        </a:p>
        <a:p>
          <a:pPr rtl="0"/>
          <a:endParaRPr lang="en-AU" sz="1100" b="0" i="0" baseline="0">
            <a:effectLst/>
            <a:latin typeface="Arial" pitchFamily="34" charset="0"/>
            <a:ea typeface="+mn-ea"/>
            <a:cs typeface="Arial" pitchFamily="34" charset="0"/>
          </a:endParaRPr>
        </a:p>
        <a:p>
          <a:pPr rtl="0"/>
          <a:r>
            <a:rPr lang="en-AU" sz="1100" b="1" i="0" baseline="0">
              <a:effectLst/>
              <a:latin typeface="Arial" pitchFamily="34" charset="0"/>
              <a:ea typeface="+mn-ea"/>
              <a:cs typeface="Arial" pitchFamily="34" charset="0"/>
            </a:rPr>
            <a:t>Summary of Matings </a:t>
          </a:r>
          <a:r>
            <a:rPr lang="en-AU" sz="1100" b="0" i="0" baseline="0">
              <a:effectLst/>
              <a:latin typeface="Arial" pitchFamily="34" charset="0"/>
              <a:ea typeface="+mn-ea"/>
              <a:cs typeface="Arial" pitchFamily="34" charset="0"/>
            </a:rPr>
            <a:t>table will automatically update as you enter sires in the "</a:t>
          </a:r>
          <a:r>
            <a:rPr lang="en-AU" sz="1100" b="0" i="1" baseline="0">
              <a:effectLst/>
              <a:latin typeface="Arial" pitchFamily="34" charset="0"/>
              <a:ea typeface="+mn-ea"/>
              <a:cs typeface="Arial" pitchFamily="34" charset="0"/>
            </a:rPr>
            <a:t>2. Sire Listing Template</a:t>
          </a:r>
          <a:r>
            <a:rPr lang="en-AU" sz="1100" b="0" i="0" baseline="0">
              <a:effectLst/>
              <a:latin typeface="Arial" pitchFamily="34" charset="0"/>
              <a:ea typeface="+mn-ea"/>
              <a:cs typeface="Arial" pitchFamily="34" charset="0"/>
            </a:rPr>
            <a:t>" sheet. </a:t>
          </a:r>
        </a:p>
        <a:p>
          <a:pPr rtl="0"/>
          <a:r>
            <a:rPr lang="en-AU" sz="1100" b="0" i="0" baseline="0">
              <a:effectLst/>
              <a:latin typeface="Arial" pitchFamily="34" charset="0"/>
              <a:ea typeface="+mn-ea"/>
              <a:cs typeface="Arial" pitchFamily="34" charset="0"/>
            </a:rPr>
            <a:t>	Dam counts will only appear if you choose option 2  in "Candidate Dam Selection" and enter dams into </a:t>
          </a:r>
        </a:p>
        <a:p>
          <a:pPr rtl="0"/>
          <a:r>
            <a:rPr lang="en-AU" sz="1100" b="0" i="0" baseline="0">
              <a:effectLst/>
              <a:latin typeface="Arial" pitchFamily="34" charset="0"/>
              <a:ea typeface="+mn-ea"/>
              <a:cs typeface="Arial" pitchFamily="34" charset="0"/>
            </a:rPr>
            <a:t>	the  "</a:t>
          </a:r>
          <a:r>
            <a:rPr lang="en-AU" sz="1100" b="0" i="1" baseline="0">
              <a:effectLst/>
              <a:latin typeface="Arial" pitchFamily="34" charset="0"/>
              <a:ea typeface="+mn-ea"/>
              <a:cs typeface="Arial" pitchFamily="34" charset="0"/>
            </a:rPr>
            <a:t>3. Dam Listing Template</a:t>
          </a:r>
          <a:r>
            <a:rPr lang="en-AU" sz="1100" b="0" i="0" baseline="0">
              <a:effectLst/>
              <a:latin typeface="Arial" pitchFamily="34" charset="0"/>
              <a:ea typeface="+mn-ea"/>
              <a:cs typeface="Arial" pitchFamily="34" charset="0"/>
            </a:rPr>
            <a:t>" sheet.</a:t>
          </a:r>
        </a:p>
        <a:p>
          <a:pPr rtl="0"/>
          <a:r>
            <a:rPr lang="en-AU" sz="1100" b="0" i="1" u="none" strike="noStrike" baseline="0">
              <a:solidFill>
                <a:srgbClr val="000000"/>
              </a:solidFill>
              <a:latin typeface="Arial" pitchFamily="34" charset="0"/>
              <a:cs typeface="Arial" pitchFamily="34" charset="0"/>
            </a:rPr>
            <a:t>--------------------------------------------------------------------------------------------------------------------------------------------------------------------</a:t>
          </a:r>
        </a:p>
        <a:p>
          <a:pPr algn="l" rtl="0">
            <a:defRPr sz="1000"/>
          </a:pPr>
          <a:r>
            <a:rPr lang="en-AU" sz="1100" b="0" i="1" u="none" strike="noStrike" baseline="0">
              <a:solidFill>
                <a:srgbClr val="000000"/>
              </a:solidFill>
              <a:latin typeface="Arial" pitchFamily="34" charset="0"/>
              <a:cs typeface="Arial" pitchFamily="34" charset="0"/>
            </a:rPr>
            <a:t>               </a:t>
          </a:r>
        </a:p>
        <a:p>
          <a:pPr algn="l" rtl="0">
            <a:defRPr sz="1000"/>
          </a:pPr>
          <a:endParaRPr lang="en-AU" sz="1100" b="0" i="1" u="none" strike="noStrike" baseline="0">
            <a:solidFill>
              <a:srgbClr val="000000"/>
            </a:solidFill>
            <a:latin typeface="Arial" pitchFamily="34" charset="0"/>
            <a:cs typeface="Arial" pitchFamily="34" charset="0"/>
          </a:endParaRPr>
        </a:p>
        <a:p>
          <a:pPr algn="l" rtl="0">
            <a:defRPr sz="1000"/>
          </a:pPr>
          <a:r>
            <a:rPr lang="en-AU" sz="1100" b="0" i="1" u="none" strike="noStrike" baseline="0">
              <a:solidFill>
                <a:srgbClr val="000000"/>
              </a:solidFill>
              <a:latin typeface="Arial" pitchFamily="34" charset="0"/>
              <a:cs typeface="Arial" pitchFamily="34" charset="0"/>
            </a:rPr>
            <a:t>             </a:t>
          </a:r>
        </a:p>
        <a:p>
          <a:pPr algn="l" rtl="0">
            <a:defRPr sz="1000"/>
          </a:pPr>
          <a:r>
            <a:rPr lang="en-AU" sz="1200" b="1" i="1" u="none" strike="noStrike" baseline="0">
              <a:solidFill>
                <a:srgbClr val="000000"/>
              </a:solidFill>
              <a:latin typeface="Arial" pitchFamily="34" charset="0"/>
              <a:cs typeface="Arial" pitchFamily="34" charset="0"/>
            </a:rPr>
            <a:t>                                  2. </a:t>
          </a:r>
          <a:r>
            <a:rPr lang="en-AU" sz="1200" b="1" i="0" u="none" strike="noStrike" baseline="0">
              <a:solidFill>
                <a:srgbClr val="000000"/>
              </a:solidFill>
              <a:latin typeface="Arial" pitchFamily="34" charset="0"/>
              <a:cs typeface="Arial" pitchFamily="34" charset="0"/>
            </a:rPr>
            <a:t>Sire Listing Template  -  Description of Each Field</a:t>
          </a:r>
          <a:endParaRPr lang="en-AU" sz="1200" b="0" i="1" u="none" strike="noStrike" baseline="0">
            <a:solidFill>
              <a:srgbClr val="000000"/>
            </a:solidFill>
            <a:latin typeface="Arial" pitchFamily="34" charset="0"/>
            <a:cs typeface="Arial" pitchFamily="34" charset="0"/>
          </a:endParaRPr>
        </a:p>
        <a:p>
          <a:pPr algn="l" rtl="0">
            <a:defRPr sz="1000"/>
          </a:pPr>
          <a:endParaRPr lang="en-AU" sz="1100" b="0" i="1" u="none" strike="noStrike" baseline="0">
            <a:solidFill>
              <a:srgbClr val="000000"/>
            </a:solidFill>
            <a:latin typeface="Arial" pitchFamily="34" charset="0"/>
            <a:cs typeface="Arial" pitchFamily="34" charset="0"/>
          </a:endParaRPr>
        </a:p>
        <a:p>
          <a:pPr algn="ctr" rtl="0">
            <a:defRPr sz="1000"/>
          </a:pPr>
          <a:r>
            <a:rPr lang="en-AU" sz="1100" b="1" i="1" u="none" strike="noStrike" baseline="0">
              <a:solidFill>
                <a:srgbClr val="000000"/>
              </a:solidFill>
              <a:latin typeface="Arial" pitchFamily="34" charset="0"/>
              <a:cs typeface="Arial" pitchFamily="34" charset="0"/>
            </a:rPr>
            <a:t>The "Example Data Submission - Sires" sheet provides example data records to show how to complete the fields. </a:t>
          </a:r>
        </a:p>
        <a:p>
          <a:pPr algn="ctr" rtl="0">
            <a:defRPr sz="1000"/>
          </a:pPr>
          <a:r>
            <a:rPr lang="en-AU" sz="1100" b="1" i="1" u="none" strike="noStrike" baseline="0">
              <a:solidFill>
                <a:srgbClr val="000000"/>
              </a:solidFill>
              <a:latin typeface="Arial" pitchFamily="34" charset="0"/>
              <a:cs typeface="Arial" pitchFamily="34" charset="0"/>
            </a:rPr>
            <a:t>Use the examples in conjunction with these explanations as a guide for recording the data.     </a:t>
          </a:r>
          <a:endParaRPr lang="en-AU" sz="1100" b="0" i="1" u="none" strike="noStrike" baseline="0">
            <a:solidFill>
              <a:srgbClr val="000000"/>
            </a:solidFill>
            <a:latin typeface="Arial" pitchFamily="34" charset="0"/>
            <a:cs typeface="Arial" pitchFamily="34" charset="0"/>
          </a:endParaRPr>
        </a:p>
        <a:p>
          <a:pPr algn="l" rtl="0">
            <a:defRPr sz="1000"/>
          </a:pPr>
          <a:r>
            <a:rPr lang="en-AU" sz="1100" b="0" i="1" u="none" strike="noStrike" baseline="0">
              <a:solidFill>
                <a:srgbClr val="000000"/>
              </a:solidFill>
              <a:latin typeface="Arial" pitchFamily="34" charset="0"/>
              <a:cs typeface="Arial" pitchFamily="34" charset="0"/>
            </a:rPr>
            <a:t>     </a:t>
          </a:r>
        </a:p>
        <a:p>
          <a:pPr algn="l" rtl="0">
            <a:defRPr sz="1000"/>
          </a:pPr>
          <a:r>
            <a:rPr lang="en-AU" sz="1100" b="1" i="0" u="none" strike="noStrike" baseline="0">
              <a:solidFill>
                <a:srgbClr val="000000"/>
              </a:solidFill>
              <a:latin typeface="Arial" pitchFamily="34" charset="0"/>
              <a:cs typeface="Arial" pitchFamily="34" charset="0"/>
            </a:rPr>
            <a:t>Sire Society ID - </a:t>
          </a:r>
          <a:r>
            <a:rPr lang="en-AU" sz="1100" b="0" i="0" u="none" strike="noStrike" baseline="0">
              <a:solidFill>
                <a:srgbClr val="000000"/>
              </a:solidFill>
              <a:latin typeface="Arial" pitchFamily="34" charset="0"/>
              <a:cs typeface="Arial" pitchFamily="34" charset="0"/>
            </a:rPr>
            <a:t>Enter the </a:t>
          </a:r>
          <a:r>
            <a:rPr lang="en-AU" sz="1100" b="0" i="0" u="sng" strike="noStrike" baseline="0">
              <a:solidFill>
                <a:srgbClr val="000000"/>
              </a:solidFill>
              <a:latin typeface="Arial" pitchFamily="34" charset="0"/>
              <a:cs typeface="Arial" pitchFamily="34" charset="0"/>
            </a:rPr>
            <a:t>ful</a:t>
          </a:r>
          <a:r>
            <a:rPr lang="en-AU" sz="1100" b="0" i="0" u="none" strike="noStrike" baseline="0">
              <a:solidFill>
                <a:srgbClr val="000000"/>
              </a:solidFill>
              <a:latin typeface="Arial" pitchFamily="34" charset="0"/>
              <a:cs typeface="Arial" pitchFamily="34" charset="0"/>
            </a:rPr>
            <a:t>l society identification of each candidate sire in this column. One sire per row.  </a:t>
          </a:r>
        </a:p>
        <a:p>
          <a:pPr algn="l" rtl="0">
            <a:defRPr sz="1000"/>
          </a:pPr>
          <a:endParaRPr lang="en-AU" sz="1100" b="0" i="0" u="none" strike="noStrike" baseline="0">
            <a:solidFill>
              <a:srgbClr val="000000"/>
            </a:solidFill>
            <a:latin typeface="Arial" pitchFamily="34" charset="0"/>
            <a:cs typeface="Arial" pitchFamily="34" charset="0"/>
          </a:endParaRPr>
        </a:p>
        <a:p>
          <a:pPr algn="l" rtl="0">
            <a:defRPr sz="1000"/>
          </a:pPr>
          <a:r>
            <a:rPr lang="en-AU" sz="1100" b="1" i="0" u="none" strike="noStrike" baseline="0">
              <a:solidFill>
                <a:srgbClr val="000000"/>
              </a:solidFill>
              <a:latin typeface="Arial" pitchFamily="34" charset="0"/>
              <a:cs typeface="Arial" pitchFamily="34" charset="0"/>
            </a:rPr>
            <a:t>Group Code </a:t>
          </a:r>
          <a:r>
            <a:rPr lang="en-AU" sz="1100" b="0" i="0" u="none" strike="noStrike" baseline="0">
              <a:solidFill>
                <a:srgbClr val="000000"/>
              </a:solidFill>
              <a:latin typeface="Arial" pitchFamily="34" charset="0"/>
              <a:cs typeface="Arial" pitchFamily="34" charset="0"/>
            </a:rPr>
            <a:t>- Enter the group code relevant to the particular sire. Each sire must have a group code of 1-4 (only) entered </a:t>
          </a:r>
        </a:p>
        <a:p>
          <a:pPr algn="l" rtl="0">
            <a:defRPr sz="1000"/>
          </a:pPr>
          <a:r>
            <a:rPr lang="en-AU" sz="1100" b="0" i="0" u="none" strike="noStrike" baseline="0">
              <a:solidFill>
                <a:srgbClr val="000000"/>
              </a:solidFill>
              <a:latin typeface="Arial" pitchFamily="34" charset="0"/>
              <a:cs typeface="Arial" pitchFamily="34" charset="0"/>
            </a:rPr>
            <a:t>	as this will determine which cow group he can potentially be mated with. The group codes are:</a:t>
          </a:r>
        </a:p>
        <a:p>
          <a:pPr algn="l" rtl="0">
            <a:defRPr sz="1000"/>
          </a:pPr>
          <a:endParaRPr lang="en-AU" sz="1100" b="0" i="0" u="none" strike="noStrike" baseline="0">
            <a:solidFill>
              <a:srgbClr val="000000"/>
            </a:solidFill>
            <a:latin typeface="Arial" pitchFamily="34" charset="0"/>
            <a:cs typeface="Arial" pitchFamily="34" charset="0"/>
          </a:endParaRPr>
        </a:p>
        <a:p>
          <a:pPr algn="l" rtl="0">
            <a:defRPr sz="1000"/>
          </a:pPr>
          <a:r>
            <a:rPr lang="en-AU" sz="1100" b="0" i="0" u="none" strike="noStrike" baseline="0">
              <a:solidFill>
                <a:srgbClr val="000000"/>
              </a:solidFill>
              <a:latin typeface="Arial" pitchFamily="34" charset="0"/>
              <a:cs typeface="Arial" pitchFamily="34" charset="0"/>
            </a:rPr>
            <a:t>	Group Code </a:t>
          </a:r>
          <a:r>
            <a:rPr lang="en-AU" sz="1100" b="1" i="0" u="none" strike="noStrike" baseline="0">
              <a:solidFill>
                <a:srgbClr val="000000"/>
              </a:solidFill>
              <a:latin typeface="Arial" pitchFamily="34" charset="0"/>
              <a:cs typeface="Arial" pitchFamily="34" charset="0"/>
            </a:rPr>
            <a:t>1</a:t>
          </a:r>
          <a:r>
            <a:rPr lang="en-AU" sz="1100" b="0" i="0" u="none" strike="noStrike" baseline="0">
              <a:solidFill>
                <a:srgbClr val="000000"/>
              </a:solidFill>
              <a:latin typeface="Arial" pitchFamily="34" charset="0"/>
              <a:cs typeface="Arial" pitchFamily="34" charset="0"/>
            </a:rPr>
            <a:t> - Sires that may be mated to group code 1 dams only. e.g.  Sires to be used on cows by </a:t>
          </a:r>
        </a:p>
        <a:p>
          <a:pPr algn="l" rtl="0">
            <a:defRPr sz="1000"/>
          </a:pPr>
          <a:r>
            <a:rPr lang="en-AU" sz="1100" b="0" i="0" u="none" strike="noStrike" baseline="0">
              <a:solidFill>
                <a:srgbClr val="000000"/>
              </a:solidFill>
              <a:latin typeface="Arial" pitchFamily="34" charset="0"/>
              <a:cs typeface="Arial" pitchFamily="34" charset="0"/>
            </a:rPr>
            <a:t>		natural mating but </a:t>
          </a:r>
          <a:r>
            <a:rPr lang="en-AU" sz="1100" b="0" i="0" u="sng" strike="noStrike" baseline="0">
              <a:solidFill>
                <a:srgbClr val="000000"/>
              </a:solidFill>
              <a:latin typeface="Arial" pitchFamily="34" charset="0"/>
              <a:cs typeface="Arial" pitchFamily="34" charset="0"/>
            </a:rPr>
            <a:t>not</a:t>
          </a:r>
          <a:r>
            <a:rPr lang="en-AU" sz="1100" b="0" i="0" u="none" strike="noStrike" baseline="0">
              <a:solidFill>
                <a:srgbClr val="000000"/>
              </a:solidFill>
              <a:latin typeface="Arial" pitchFamily="34" charset="0"/>
              <a:cs typeface="Arial" pitchFamily="34" charset="0"/>
            </a:rPr>
            <a:t> heifers. The minimum cow mob mating size in the "</a:t>
          </a:r>
          <a:r>
            <a:rPr lang="en-AU" sz="1100" b="0" i="1" u="none" strike="noStrike" baseline="0">
              <a:solidFill>
                <a:srgbClr val="000000"/>
              </a:solidFill>
              <a:latin typeface="Arial" pitchFamily="34" charset="0"/>
              <a:cs typeface="Arial" pitchFamily="34" charset="0"/>
            </a:rPr>
            <a:t>1. MateSel </a:t>
          </a:r>
        </a:p>
        <a:p>
          <a:pPr algn="l" rtl="0">
            <a:defRPr sz="1000"/>
          </a:pPr>
          <a:r>
            <a:rPr lang="en-AU" sz="1100" b="0" i="1" u="none" strike="noStrike" baseline="0">
              <a:solidFill>
                <a:srgbClr val="000000"/>
              </a:solidFill>
              <a:latin typeface="Arial" pitchFamily="34" charset="0"/>
              <a:cs typeface="Arial" pitchFamily="34" charset="0"/>
            </a:rPr>
            <a:t>		Parameters</a:t>
          </a:r>
          <a:r>
            <a:rPr lang="en-AU" sz="1100" b="0" i="0" u="none" strike="noStrike" baseline="0">
              <a:solidFill>
                <a:srgbClr val="000000"/>
              </a:solidFill>
              <a:latin typeface="Arial" pitchFamily="34" charset="0"/>
              <a:cs typeface="Arial" pitchFamily="34" charset="0"/>
            </a:rPr>
            <a:t>"  sheet will be applied to all sires with group code 1.</a:t>
          </a:r>
        </a:p>
        <a:p>
          <a:pPr algn="l" rtl="0">
            <a:defRPr sz="1000"/>
          </a:pPr>
          <a:endParaRPr lang="en-AU" sz="1100" b="0" i="0" u="none" strike="noStrike" baseline="0">
            <a:solidFill>
              <a:srgbClr val="000000"/>
            </a:solidFill>
            <a:latin typeface="Arial" pitchFamily="34" charset="0"/>
            <a:cs typeface="Arial" pitchFamily="34" charset="0"/>
          </a:endParaRPr>
        </a:p>
        <a:p>
          <a:pPr algn="l" rtl="0">
            <a:defRPr sz="1000"/>
          </a:pPr>
          <a:r>
            <a:rPr lang="en-AU" sz="1100" b="0" i="0" u="none" strike="noStrike" baseline="0">
              <a:solidFill>
                <a:srgbClr val="000000"/>
              </a:solidFill>
              <a:latin typeface="Arial" pitchFamily="34" charset="0"/>
              <a:cs typeface="Arial" pitchFamily="34" charset="0"/>
            </a:rPr>
            <a:t>	Group Code </a:t>
          </a:r>
          <a:r>
            <a:rPr lang="en-AU" sz="1100" b="1" i="0" u="none" strike="noStrike" baseline="0">
              <a:solidFill>
                <a:srgbClr val="000000"/>
              </a:solidFill>
              <a:latin typeface="Arial" pitchFamily="34" charset="0"/>
              <a:cs typeface="Arial" pitchFamily="34" charset="0"/>
            </a:rPr>
            <a:t>2</a:t>
          </a:r>
          <a:r>
            <a:rPr lang="en-AU" sz="1100" b="0" i="0" u="none" strike="noStrike" baseline="0">
              <a:solidFill>
                <a:srgbClr val="000000"/>
              </a:solidFill>
              <a:latin typeface="Arial" pitchFamily="34" charset="0"/>
              <a:cs typeface="Arial" pitchFamily="34" charset="0"/>
            </a:rPr>
            <a:t> - Sires that may be mated to either group code 1 or 2 dams. e.g. Sires that can be mated to </a:t>
          </a:r>
        </a:p>
        <a:p>
          <a:pPr algn="l" rtl="0">
            <a:defRPr sz="1000"/>
          </a:pPr>
          <a:r>
            <a:rPr lang="en-AU" sz="1100" b="0" i="0" u="none" strike="noStrike" baseline="0">
              <a:solidFill>
                <a:srgbClr val="000000"/>
              </a:solidFill>
              <a:latin typeface="Arial" pitchFamily="34" charset="0"/>
              <a:cs typeface="Arial" pitchFamily="34" charset="0"/>
            </a:rPr>
            <a:t>		cows </a:t>
          </a:r>
          <a:r>
            <a:rPr lang="en-AU" sz="1100" b="0" i="0" u="sng" strike="noStrike" baseline="0">
              <a:solidFill>
                <a:srgbClr val="000000"/>
              </a:solidFill>
              <a:latin typeface="Arial" pitchFamily="34" charset="0"/>
              <a:cs typeface="Arial" pitchFamily="34" charset="0"/>
            </a:rPr>
            <a:t>or</a:t>
          </a:r>
          <a:r>
            <a:rPr lang="en-AU" sz="1100" b="0" i="0" u="none" strike="noStrike" baseline="0">
              <a:solidFill>
                <a:srgbClr val="000000"/>
              </a:solidFill>
              <a:latin typeface="Arial" pitchFamily="34" charset="0"/>
              <a:cs typeface="Arial" pitchFamily="34" charset="0"/>
            </a:rPr>
            <a:t> heifers by natural joining. The minimum cow mob mating size in the "</a:t>
          </a:r>
          <a:r>
            <a:rPr lang="en-AU" sz="1100" b="0" i="1" u="none" strike="noStrike" baseline="0">
              <a:solidFill>
                <a:srgbClr val="000000"/>
              </a:solidFill>
              <a:latin typeface="Arial" pitchFamily="34" charset="0"/>
              <a:cs typeface="Arial" pitchFamily="34" charset="0"/>
            </a:rPr>
            <a:t>1. MateSel </a:t>
          </a:r>
        </a:p>
        <a:p>
          <a:pPr algn="l" rtl="0">
            <a:defRPr sz="1000"/>
          </a:pPr>
          <a:r>
            <a:rPr lang="en-AU" sz="1100" b="0" i="1" u="none" strike="noStrike" baseline="0">
              <a:solidFill>
                <a:srgbClr val="000000"/>
              </a:solidFill>
              <a:latin typeface="Arial" pitchFamily="34" charset="0"/>
              <a:cs typeface="Arial" pitchFamily="34" charset="0"/>
            </a:rPr>
            <a:t>		Parameters</a:t>
          </a:r>
          <a:r>
            <a:rPr lang="en-AU" sz="1100" b="0" i="0" u="none" strike="noStrike" baseline="0">
              <a:solidFill>
                <a:srgbClr val="000000"/>
              </a:solidFill>
              <a:latin typeface="Arial" pitchFamily="34" charset="0"/>
              <a:cs typeface="Arial" pitchFamily="34" charset="0"/>
            </a:rPr>
            <a:t>" sheet will be applied to all sires with group code 2. </a:t>
          </a:r>
        </a:p>
        <a:p>
          <a:pPr algn="l" rtl="0">
            <a:defRPr sz="1000"/>
          </a:pPr>
          <a:endParaRPr lang="en-AU" sz="1100" b="0" i="0" u="none" strike="noStrike" baseline="0">
            <a:solidFill>
              <a:srgbClr val="000000"/>
            </a:solidFill>
            <a:latin typeface="Arial" pitchFamily="34" charset="0"/>
            <a:cs typeface="Arial" pitchFamily="34" charset="0"/>
          </a:endParaRPr>
        </a:p>
        <a:p>
          <a:pPr algn="l" rtl="0">
            <a:defRPr sz="1000"/>
          </a:pPr>
          <a:r>
            <a:rPr lang="en-AU" sz="1100" b="0" i="0" u="none" strike="noStrike" baseline="0">
              <a:solidFill>
                <a:srgbClr val="000000"/>
              </a:solidFill>
              <a:latin typeface="Arial" pitchFamily="34" charset="0"/>
              <a:cs typeface="Arial" pitchFamily="34" charset="0"/>
            </a:rPr>
            <a:t>	Group Code </a:t>
          </a:r>
          <a:r>
            <a:rPr lang="en-AU" sz="1100" b="1" i="0" u="none" strike="noStrike" baseline="0">
              <a:solidFill>
                <a:srgbClr val="000000"/>
              </a:solidFill>
              <a:latin typeface="Arial" pitchFamily="34" charset="0"/>
              <a:cs typeface="Arial" pitchFamily="34" charset="0"/>
            </a:rPr>
            <a:t>3</a:t>
          </a:r>
          <a:r>
            <a:rPr lang="en-AU" sz="1100" b="0" i="0" u="none" strike="noStrike" baseline="0">
              <a:solidFill>
                <a:srgbClr val="000000"/>
              </a:solidFill>
              <a:latin typeface="Arial" pitchFamily="34" charset="0"/>
              <a:cs typeface="Arial" pitchFamily="34" charset="0"/>
            </a:rPr>
            <a:t> - Sires  that may be mated to group code 3 dams only. e.g.  Sires to be used on cows through</a:t>
          </a:r>
        </a:p>
        <a:p>
          <a:pPr algn="l" rtl="0">
            <a:defRPr sz="1000"/>
          </a:pPr>
          <a:r>
            <a:rPr lang="en-AU" sz="1100" b="0" i="0" u="none" strike="noStrike" baseline="0">
              <a:solidFill>
                <a:srgbClr val="000000"/>
              </a:solidFill>
              <a:latin typeface="Arial" pitchFamily="34" charset="0"/>
              <a:cs typeface="Arial" pitchFamily="34" charset="0"/>
            </a:rPr>
            <a:t>		 AI but </a:t>
          </a:r>
          <a:r>
            <a:rPr lang="en-AU" sz="1100" b="0" i="0" u="sng" strike="noStrike" baseline="0">
              <a:solidFill>
                <a:srgbClr val="000000"/>
              </a:solidFill>
              <a:latin typeface="Arial" pitchFamily="34" charset="0"/>
              <a:cs typeface="Arial" pitchFamily="34" charset="0"/>
            </a:rPr>
            <a:t>not </a:t>
          </a:r>
          <a:r>
            <a:rPr lang="en-AU" sz="1100" b="0" i="0" u="none" strike="noStrike" baseline="0">
              <a:solidFill>
                <a:srgbClr val="000000"/>
              </a:solidFill>
              <a:latin typeface="Arial" pitchFamily="34" charset="0"/>
              <a:cs typeface="Arial" pitchFamily="34" charset="0"/>
            </a:rPr>
            <a:t>heifers. A minimum usage of 1 is applied to all sires with this group code.</a:t>
          </a:r>
        </a:p>
        <a:p>
          <a:pPr algn="l" rtl="0">
            <a:defRPr sz="1000"/>
          </a:pPr>
          <a:endParaRPr lang="en-AU" sz="1100" b="0" i="0" u="none" strike="noStrike" baseline="0">
            <a:solidFill>
              <a:srgbClr val="000000"/>
            </a:solidFill>
            <a:latin typeface="Arial" pitchFamily="34" charset="0"/>
            <a:ea typeface="+mn-ea"/>
            <a:cs typeface="Arial" pitchFamily="34" charset="0"/>
          </a:endParaRPr>
        </a:p>
        <a:p>
          <a:pPr algn="l" rtl="0">
            <a:defRPr sz="1000"/>
          </a:pPr>
          <a:r>
            <a:rPr lang="en-AU" sz="1100" b="0" i="0" u="none" strike="noStrike" baseline="0">
              <a:solidFill>
                <a:srgbClr val="000000"/>
              </a:solidFill>
              <a:latin typeface="Arial" pitchFamily="34" charset="0"/>
              <a:ea typeface="+mn-ea"/>
              <a:cs typeface="Arial" pitchFamily="34" charset="0"/>
            </a:rPr>
            <a:t>	Group Code </a:t>
          </a:r>
          <a:r>
            <a:rPr lang="en-AU" sz="1100" b="1" i="0" u="none" strike="noStrike" baseline="0">
              <a:solidFill>
                <a:srgbClr val="000000"/>
              </a:solidFill>
              <a:latin typeface="Arial" pitchFamily="34" charset="0"/>
              <a:ea typeface="+mn-ea"/>
              <a:cs typeface="Arial" pitchFamily="34" charset="0"/>
            </a:rPr>
            <a:t>4</a:t>
          </a:r>
          <a:r>
            <a:rPr lang="en-AU" sz="1100" b="0" i="0" u="none" strike="noStrike" baseline="0">
              <a:solidFill>
                <a:srgbClr val="000000"/>
              </a:solidFill>
              <a:latin typeface="Arial" pitchFamily="34" charset="0"/>
              <a:ea typeface="+mn-ea"/>
              <a:cs typeface="Arial" pitchFamily="34" charset="0"/>
            </a:rPr>
            <a:t> - Sires that may be mated to group code 3 or 4 dams. e.g.  Sires to be used on cows </a:t>
          </a:r>
          <a:r>
            <a:rPr lang="en-AU" sz="1100" b="0" i="0" u="sng" strike="noStrike" baseline="0">
              <a:solidFill>
                <a:srgbClr val="000000"/>
              </a:solidFill>
              <a:latin typeface="Arial" pitchFamily="34" charset="0"/>
              <a:ea typeface="+mn-ea"/>
              <a:cs typeface="Arial" pitchFamily="34" charset="0"/>
            </a:rPr>
            <a:t>or</a:t>
          </a:r>
          <a:r>
            <a:rPr lang="en-AU" sz="1100" b="0" i="0" u="none" strike="noStrike" baseline="0">
              <a:solidFill>
                <a:srgbClr val="000000"/>
              </a:solidFill>
              <a:latin typeface="Arial" pitchFamily="34" charset="0"/>
              <a:ea typeface="+mn-ea"/>
              <a:cs typeface="Arial" pitchFamily="34" charset="0"/>
            </a:rPr>
            <a:t> heifers</a:t>
          </a:r>
        </a:p>
        <a:p>
          <a:pPr algn="l" rtl="0">
            <a:defRPr sz="1000"/>
          </a:pPr>
          <a:r>
            <a:rPr lang="en-AU" sz="1100" b="0" i="0" u="none" strike="noStrike" baseline="0">
              <a:solidFill>
                <a:srgbClr val="000000"/>
              </a:solidFill>
              <a:latin typeface="Arial" pitchFamily="34" charset="0"/>
              <a:ea typeface="+mn-ea"/>
              <a:cs typeface="Arial" pitchFamily="34" charset="0"/>
            </a:rPr>
            <a:t>		through AI. A minimum usage of 1 is applied to all sires with this group code.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1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1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lang="en-AU" sz="1100" b="0" i="0" baseline="0">
              <a:effectLst/>
              <a:latin typeface="Arial" panose="020B0604020202020204" pitchFamily="34" charset="0"/>
              <a:ea typeface="+mn-ea"/>
              <a:cs typeface="Arial" panose="020B0604020202020204" pitchFamily="34" charset="0"/>
            </a:rPr>
            <a:t>If you chose option 1 to  gather dams from the database in the Candidate Dam Selection parameter, then all</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100" b="0" i="0" baseline="0">
              <a:effectLst/>
              <a:latin typeface="Arial" panose="020B0604020202020204" pitchFamily="34" charset="0"/>
              <a:ea typeface="+mn-ea"/>
              <a:cs typeface="Arial" panose="020B0604020202020204" pitchFamily="34" charset="0"/>
            </a:rPr>
            <a:t>	Candidate </a:t>
          </a:r>
          <a:r>
            <a:rPr lang="en-AU" sz="1100" b="0" i="0" u="sng" baseline="0">
              <a:effectLst/>
              <a:latin typeface="Arial" panose="020B0604020202020204" pitchFamily="34" charset="0"/>
              <a:ea typeface="+mn-ea"/>
              <a:cs typeface="Arial" panose="020B0604020202020204" pitchFamily="34" charset="0"/>
            </a:rPr>
            <a:t>Cows</a:t>
          </a:r>
          <a:r>
            <a:rPr lang="en-AU" sz="1100" b="0" i="0" baseline="0">
              <a:effectLst/>
              <a:latin typeface="Arial" panose="020B0604020202020204" pitchFamily="34" charset="0"/>
              <a:ea typeface="+mn-ea"/>
              <a:cs typeface="Arial" panose="020B0604020202020204" pitchFamily="34" charset="0"/>
            </a:rPr>
            <a:t> will automatically be allocated to breeding Group Code 1 and all Candidate </a:t>
          </a:r>
          <a:r>
            <a:rPr lang="en-AU" sz="1100" b="0" i="0" u="sng" baseline="0">
              <a:effectLst/>
              <a:latin typeface="Arial" panose="020B0604020202020204" pitchFamily="34" charset="0"/>
              <a:ea typeface="+mn-ea"/>
              <a:cs typeface="Arial" panose="020B0604020202020204" pitchFamily="34" charset="0"/>
            </a:rPr>
            <a:t>Heifers</a:t>
          </a:r>
          <a:r>
            <a:rPr lang="en-AU" sz="1100" b="0" i="0" baseline="0">
              <a:effectLst/>
              <a:latin typeface="Arial" panose="020B0604020202020204" pitchFamily="34" charset="0"/>
              <a:ea typeface="+mn-ea"/>
              <a:cs typeface="Arial" panose="020B0604020202020204" pitchFamily="34" charset="0"/>
            </a:rPr>
            <a:t> will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100" b="0" i="0" baseline="0">
              <a:effectLst/>
              <a:latin typeface="Arial" panose="020B0604020202020204" pitchFamily="34" charset="0"/>
              <a:ea typeface="+mn-ea"/>
              <a:cs typeface="Arial" panose="020B0604020202020204" pitchFamily="34" charset="0"/>
            </a:rPr>
            <a:t>	be allocated to breeding Group Code 2.  Hence sires should only be allocated to groups 1 and/or 2.</a:t>
          </a:r>
          <a:endParaRPr lang="en-AU" sz="1100">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1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1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en-AU" sz="1100" b="1" i="1" u="none" strike="noStrike" kern="0" cap="none" spc="0" normalizeH="0" baseline="0" noProof="0">
              <a:ln>
                <a:noFill/>
              </a:ln>
              <a:solidFill>
                <a:srgbClr val="000000"/>
              </a:solidFill>
              <a:effectLst/>
              <a:uLnTx/>
              <a:uFillTx/>
              <a:latin typeface="Arial" pitchFamily="34" charset="0"/>
              <a:ea typeface="+mn-ea"/>
              <a:cs typeface="Arial" pitchFamily="34" charset="0"/>
            </a:rPr>
            <a:t>Note:</a:t>
          </a:r>
          <a:r>
            <a:rPr kumimoji="0" lang="en-AU" sz="1100" b="0" i="1" u="none" strike="noStrike" kern="0" cap="none" spc="0" normalizeH="0" baseline="0" noProof="0">
              <a:ln>
                <a:noFill/>
              </a:ln>
              <a:solidFill>
                <a:srgbClr val="000000"/>
              </a:solidFill>
              <a:effectLst/>
              <a:uLnTx/>
              <a:uFillTx/>
              <a:latin typeface="Arial" pitchFamily="34" charset="0"/>
              <a:ea typeface="+mn-ea"/>
              <a:cs typeface="Arial" pitchFamily="34" charset="0"/>
            </a:rPr>
            <a:t> The group codes can be applied in numerous ways to define which sires may be mated to which dams.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100" b="0" i="1"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lang="en-AU" sz="1100" b="0" i="1" baseline="0">
              <a:effectLst/>
              <a:latin typeface="Arial" panose="020B0604020202020204" pitchFamily="34" charset="0"/>
              <a:ea typeface="+mn-ea"/>
              <a:cs typeface="Arial" panose="020B0604020202020204" pitchFamily="34" charset="0"/>
            </a:rPr>
            <a:t>		See Mating Group Code Permissions Matrix below for further detail.  	</a:t>
          </a:r>
          <a:endParaRPr lang="en-AU" sz="1100">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AU" sz="1100" b="0" i="1"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algn="l" rtl="0">
            <a:defRPr sz="1000"/>
          </a:pPr>
          <a:r>
            <a:rPr lang="en-AU" sz="1100" b="1" i="0" u="none" strike="noStrike" baseline="0">
              <a:solidFill>
                <a:srgbClr val="000000"/>
              </a:solidFill>
              <a:latin typeface="Arial" pitchFamily="34" charset="0"/>
              <a:cs typeface="Arial" pitchFamily="34" charset="0"/>
            </a:rPr>
            <a:t>Maximum Usage </a:t>
          </a:r>
          <a:r>
            <a:rPr lang="en-AU" sz="1100" b="0" i="0" u="none" strike="noStrike" baseline="0">
              <a:solidFill>
                <a:srgbClr val="000000"/>
              </a:solidFill>
              <a:latin typeface="Arial" pitchFamily="34" charset="0"/>
              <a:cs typeface="Arial" pitchFamily="34" charset="0"/>
            </a:rPr>
            <a:t>- The maximum number of females that the sire can be mated with through natural joining or AI. This can</a:t>
          </a:r>
        </a:p>
        <a:p>
          <a:pPr algn="l" rtl="0">
            <a:defRPr sz="1000"/>
          </a:pPr>
          <a:r>
            <a:rPr lang="en-AU" sz="1100" b="0" i="0" u="none" strike="noStrike" baseline="0">
              <a:solidFill>
                <a:srgbClr val="000000"/>
              </a:solidFill>
              <a:latin typeface="Arial" pitchFamily="34" charset="0"/>
              <a:cs typeface="Arial" pitchFamily="34" charset="0"/>
            </a:rPr>
            <a:t>	be the maximum number of cows for natural joining (e.g. 35 for a yearling bull and 60 for older bulls) or the</a:t>
          </a:r>
        </a:p>
        <a:p>
          <a:pPr algn="l" rtl="0">
            <a:defRPr sz="1000"/>
          </a:pPr>
          <a:r>
            <a:rPr lang="en-AU" sz="1100" b="0" i="0" u="none" strike="noStrike" baseline="0">
              <a:solidFill>
                <a:srgbClr val="000000"/>
              </a:solidFill>
              <a:latin typeface="Arial" pitchFamily="34" charset="0"/>
              <a:cs typeface="Arial" pitchFamily="34" charset="0"/>
            </a:rPr>
            <a:t>	maximum number of straws you can access for AI programs. </a:t>
          </a:r>
        </a:p>
        <a:p>
          <a:pPr algn="l" rtl="0">
            <a:defRPr sz="1000"/>
          </a:pPr>
          <a:endParaRPr lang="en-AU" sz="1100" b="0" i="0" u="none" strike="noStrike" baseline="0">
            <a:solidFill>
              <a:srgbClr val="000000"/>
            </a:solidFill>
            <a:latin typeface="Arial" pitchFamily="34" charset="0"/>
            <a:cs typeface="Arial" pitchFamily="34" charset="0"/>
          </a:endParaRPr>
        </a:p>
        <a:p>
          <a:pPr algn="l" rtl="0">
            <a:defRPr sz="1000"/>
          </a:pPr>
          <a:r>
            <a:rPr lang="en-AU" sz="1100" b="1" i="0" u="none" strike="noStrike" baseline="0">
              <a:solidFill>
                <a:srgbClr val="000000"/>
              </a:solidFill>
              <a:latin typeface="Arial" pitchFamily="34" charset="0"/>
              <a:cs typeface="Arial" pitchFamily="34" charset="0"/>
            </a:rPr>
            <a:t>Note:</a:t>
          </a:r>
          <a:r>
            <a:rPr lang="en-AU" sz="1100" b="0" i="0" u="none" strike="noStrike" baseline="0">
              <a:solidFill>
                <a:srgbClr val="000000"/>
              </a:solidFill>
              <a:latin typeface="Arial" pitchFamily="34" charset="0"/>
              <a:cs typeface="Arial" pitchFamily="34" charset="0"/>
            </a:rPr>
            <a:t>  Sires entered as candidates must be on the relevant Breed Society database and have EBVs and Selection Indexes</a:t>
          </a:r>
        </a:p>
        <a:p>
          <a:pPr algn="l" rtl="0">
            <a:defRPr sz="1000"/>
          </a:pPr>
          <a:r>
            <a:rPr lang="en-AU" sz="1100" b="0" i="0" u="none" strike="noStrike" baseline="0">
              <a:solidFill>
                <a:srgbClr val="000000"/>
              </a:solidFill>
              <a:latin typeface="Arial" pitchFamily="34" charset="0"/>
              <a:cs typeface="Arial" pitchFamily="34" charset="0"/>
            </a:rPr>
            <a:t>           available. Sires that do not meet these criteria will be excluded from the MateSel analysis.  </a:t>
          </a:r>
        </a:p>
        <a:p>
          <a:pPr algn="l" rtl="0">
            <a:defRPr sz="1000"/>
          </a:pPr>
          <a:r>
            <a:rPr lang="en-AU" sz="1100" b="0" i="0" u="none" strike="noStrike" baseline="0">
              <a:solidFill>
                <a:srgbClr val="000000"/>
              </a:solidFill>
              <a:latin typeface="Arial" pitchFamily="34" charset="0"/>
              <a:cs typeface="Arial" pitchFamily="34" charset="0"/>
            </a:rPr>
            <a:t>	</a:t>
          </a:r>
        </a:p>
        <a:p>
          <a:pPr algn="l" rtl="0">
            <a:defRPr sz="1000"/>
          </a:pPr>
          <a:r>
            <a:rPr lang="en-AU" sz="1100" b="0" i="0" u="none" strike="noStrike" baseline="0">
              <a:solidFill>
                <a:srgbClr val="000000"/>
              </a:solidFill>
              <a:latin typeface="Arial" pitchFamily="34" charset="0"/>
              <a:cs typeface="Arial" pitchFamily="34" charset="0"/>
            </a:rPr>
            <a:t>     </a:t>
          </a:r>
        </a:p>
        <a:p>
          <a:pPr algn="l" rtl="0">
            <a:defRPr sz="1000"/>
          </a:pPr>
          <a:r>
            <a:rPr lang="en-AU" sz="1100" b="0" i="0" u="none" strike="noStrike" baseline="0">
              <a:solidFill>
                <a:srgbClr val="000000"/>
              </a:solidFill>
              <a:latin typeface="Arial" pitchFamily="34" charset="0"/>
              <a:cs typeface="Arial" pitchFamily="34" charset="0"/>
            </a:rPr>
            <a:t>-------------------------------------------------------------------------------------------------------------------------------------------------------------------</a:t>
          </a:r>
        </a:p>
        <a:p>
          <a:pPr algn="l" rtl="0">
            <a:defRPr sz="1000"/>
          </a:pPr>
          <a:endParaRPr lang="en-AU" sz="1100" b="0" i="0" u="none" strike="noStrike" baseline="0">
            <a:solidFill>
              <a:srgbClr val="000000"/>
            </a:solidFill>
            <a:latin typeface="Arial" pitchFamily="34" charset="0"/>
            <a:cs typeface="Arial" pitchFamily="34" charset="0"/>
          </a:endParaRPr>
        </a:p>
        <a:p>
          <a:pPr rtl="0"/>
          <a:r>
            <a:rPr lang="en-AU" sz="1100" b="1" i="0" u="none" strike="noStrike" baseline="0">
              <a:solidFill>
                <a:srgbClr val="000000"/>
              </a:solidFill>
              <a:latin typeface="Arial" pitchFamily="34" charset="0"/>
              <a:ea typeface="+mn-ea"/>
              <a:cs typeface="Arial" pitchFamily="34" charset="0"/>
            </a:rPr>
            <a:t>                                  </a:t>
          </a:r>
          <a:r>
            <a:rPr lang="en-AU" sz="1200" b="1" i="0" u="none" strike="noStrike" baseline="0">
              <a:solidFill>
                <a:srgbClr val="000000"/>
              </a:solidFill>
              <a:latin typeface="Arial" pitchFamily="34" charset="0"/>
              <a:ea typeface="+mn-ea"/>
              <a:cs typeface="Arial" pitchFamily="34" charset="0"/>
            </a:rPr>
            <a:t>3. Dam Listing Data: Description of Each Field</a:t>
          </a:r>
        </a:p>
        <a:p>
          <a:pPr rtl="0"/>
          <a:endParaRPr lang="en-AU" sz="1100">
            <a:effectLst/>
            <a:latin typeface="Arial" pitchFamily="34" charset="0"/>
            <a:cs typeface="Arial" pitchFamily="34" charset="0"/>
          </a:endParaRPr>
        </a:p>
        <a:p>
          <a:pPr algn="ctr" rtl="0"/>
          <a:r>
            <a:rPr lang="en-AU" sz="1100" b="1" i="0" baseline="0">
              <a:effectLst/>
              <a:latin typeface="Arial" pitchFamily="34" charset="0"/>
              <a:ea typeface="+mn-ea"/>
              <a:cs typeface="Arial" pitchFamily="34" charset="0"/>
            </a:rPr>
            <a:t>The "</a:t>
          </a:r>
          <a:r>
            <a:rPr lang="en-AU" sz="1100" b="1" i="1" baseline="0">
              <a:effectLst/>
              <a:latin typeface="Arial" pitchFamily="34" charset="0"/>
              <a:ea typeface="+mn-ea"/>
              <a:cs typeface="Arial" pitchFamily="34" charset="0"/>
            </a:rPr>
            <a:t>Example Data Submission - Dams</a:t>
          </a:r>
          <a:r>
            <a:rPr lang="en-AU" sz="1100" b="1" i="0" baseline="0">
              <a:effectLst/>
              <a:latin typeface="Arial" pitchFamily="34" charset="0"/>
              <a:ea typeface="+mn-ea"/>
              <a:cs typeface="Arial" pitchFamily="34" charset="0"/>
            </a:rPr>
            <a:t>" sheet provides example data records to show how to complete the fields. </a:t>
          </a:r>
        </a:p>
        <a:p>
          <a:pPr algn="ctr" rtl="0"/>
          <a:r>
            <a:rPr lang="en-AU" sz="1100" b="1" i="0" baseline="0">
              <a:effectLst/>
              <a:latin typeface="Arial" pitchFamily="34" charset="0"/>
              <a:ea typeface="+mn-ea"/>
              <a:cs typeface="Arial" pitchFamily="34" charset="0"/>
            </a:rPr>
            <a:t>Use the examples in conjunction with these explanations as a guide for recording the data.     </a:t>
          </a:r>
          <a:endParaRPr lang="en-AU" sz="1100" i="0">
            <a:effectLst/>
            <a:latin typeface="Arial" pitchFamily="34" charset="0"/>
            <a:cs typeface="Arial" pitchFamily="34" charset="0"/>
          </a:endParaRPr>
        </a:p>
        <a:p>
          <a:pPr rtl="0"/>
          <a:r>
            <a:rPr lang="en-AU" sz="1100" b="0" i="0" baseline="0">
              <a:effectLst/>
              <a:latin typeface="Arial" pitchFamily="34" charset="0"/>
              <a:ea typeface="+mn-ea"/>
              <a:cs typeface="Arial" pitchFamily="34" charset="0"/>
            </a:rPr>
            <a:t> </a:t>
          </a:r>
          <a:r>
            <a:rPr lang="en-AU" sz="1100" b="0" i="1" baseline="0">
              <a:effectLst/>
              <a:latin typeface="Arial" pitchFamily="34" charset="0"/>
              <a:ea typeface="+mn-ea"/>
              <a:cs typeface="Arial" pitchFamily="34" charset="0"/>
            </a:rPr>
            <a:t>   </a:t>
          </a:r>
        </a:p>
        <a:p>
          <a:pPr rtl="0"/>
          <a:r>
            <a:rPr lang="en-AU" sz="1100" b="0" i="1" baseline="0">
              <a:effectLst/>
              <a:latin typeface="Arial" pitchFamily="34" charset="0"/>
              <a:ea typeface="+mn-ea"/>
              <a:cs typeface="Arial" pitchFamily="34" charset="0"/>
            </a:rPr>
            <a:t>	</a:t>
          </a:r>
          <a:r>
            <a:rPr lang="en-AU" sz="1100" b="1" i="1" baseline="0">
              <a:effectLst/>
              <a:latin typeface="Arial" pitchFamily="34" charset="0"/>
              <a:ea typeface="+mn-ea"/>
              <a:cs typeface="Arial" pitchFamily="34" charset="0"/>
            </a:rPr>
            <a:t>Do not complete this sheet if you chose option 1 (gather dams) for Candidate Dam Selection.</a:t>
          </a:r>
        </a:p>
        <a:p>
          <a:pPr rtl="0"/>
          <a:r>
            <a:rPr lang="en-AU" sz="1100" b="0" i="1" baseline="0">
              <a:effectLst/>
              <a:latin typeface="Arial" pitchFamily="34" charset="0"/>
              <a:ea typeface="+mn-ea"/>
              <a:cs typeface="Arial" pitchFamily="34" charset="0"/>
            </a:rPr>
            <a:t> </a:t>
          </a:r>
          <a:endParaRPr lang="en-AU" sz="1100">
            <a:effectLst/>
            <a:latin typeface="Arial" pitchFamily="34" charset="0"/>
            <a:cs typeface="Arial" pitchFamily="34" charset="0"/>
          </a:endParaRPr>
        </a:p>
        <a:p>
          <a:pPr rtl="0"/>
          <a:r>
            <a:rPr lang="en-AU" sz="1100" b="1" i="0" baseline="0">
              <a:effectLst/>
              <a:latin typeface="Arial" pitchFamily="34" charset="0"/>
              <a:ea typeface="+mn-ea"/>
              <a:cs typeface="Arial" pitchFamily="34" charset="0"/>
            </a:rPr>
            <a:t>Dam Society ID - </a:t>
          </a:r>
          <a:r>
            <a:rPr lang="en-AU" sz="1100" b="0" i="0" baseline="0">
              <a:effectLst/>
              <a:latin typeface="Arial" pitchFamily="34" charset="0"/>
              <a:ea typeface="+mn-ea"/>
              <a:cs typeface="Arial" pitchFamily="34" charset="0"/>
            </a:rPr>
            <a:t>Enter the </a:t>
          </a:r>
          <a:r>
            <a:rPr lang="en-AU" sz="1100" b="0" i="0" u="sng" baseline="0">
              <a:effectLst/>
              <a:latin typeface="Arial" pitchFamily="34" charset="0"/>
              <a:ea typeface="+mn-ea"/>
              <a:cs typeface="Arial" pitchFamily="34" charset="0"/>
            </a:rPr>
            <a:t>ful</a:t>
          </a:r>
          <a:r>
            <a:rPr lang="en-AU" sz="1100" b="0" i="0" baseline="0">
              <a:effectLst/>
              <a:latin typeface="Arial" pitchFamily="34" charset="0"/>
              <a:ea typeface="+mn-ea"/>
              <a:cs typeface="Arial" pitchFamily="34" charset="0"/>
            </a:rPr>
            <a:t>l society identification of each candidate dam in this column. One dam per row.  </a:t>
          </a:r>
        </a:p>
        <a:p>
          <a:pPr rtl="0"/>
          <a:endParaRPr lang="en-AU" sz="1100">
            <a:effectLst/>
            <a:latin typeface="Arial" pitchFamily="34" charset="0"/>
            <a:cs typeface="Arial" pitchFamily="34" charset="0"/>
          </a:endParaRPr>
        </a:p>
        <a:p>
          <a:pPr rtl="0"/>
          <a:r>
            <a:rPr lang="en-AU" sz="1100" b="1" i="0" baseline="0">
              <a:effectLst/>
              <a:latin typeface="Arial" pitchFamily="34" charset="0"/>
              <a:ea typeface="+mn-ea"/>
              <a:cs typeface="Arial" pitchFamily="34" charset="0"/>
            </a:rPr>
            <a:t>Group Code </a:t>
          </a:r>
          <a:r>
            <a:rPr lang="en-AU" sz="1100" b="0" i="0" baseline="0">
              <a:effectLst/>
              <a:latin typeface="Arial" pitchFamily="34" charset="0"/>
              <a:ea typeface="+mn-ea"/>
              <a:cs typeface="Arial" pitchFamily="34" charset="0"/>
            </a:rPr>
            <a:t>- Enter the group code relevant to the particular dam. Each dam must have a group code of 1-4 (only) entered</a:t>
          </a:r>
        </a:p>
        <a:p>
          <a:pPr rtl="0"/>
          <a:r>
            <a:rPr lang="en-AU" sz="1100" b="0" i="0" baseline="0">
              <a:effectLst/>
              <a:latin typeface="Arial" pitchFamily="34" charset="0"/>
              <a:ea typeface="+mn-ea"/>
              <a:cs typeface="Arial" pitchFamily="34" charset="0"/>
            </a:rPr>
            <a:t>	as this will determine which sire group it will potentially be mated with. The group codes are:</a:t>
          </a:r>
        </a:p>
        <a:p>
          <a:pPr rtl="0"/>
          <a:endParaRPr lang="en-AU" sz="600" b="0" i="0" baseline="0">
            <a:effectLst/>
            <a:latin typeface="Arial" pitchFamily="34" charset="0"/>
            <a:ea typeface="+mn-ea"/>
            <a:cs typeface="Arial" pitchFamily="34" charset="0"/>
          </a:endParaRPr>
        </a:p>
        <a:p>
          <a:pPr rtl="0"/>
          <a:r>
            <a:rPr lang="en-AU" sz="1100" b="0" i="0" baseline="0">
              <a:effectLst/>
              <a:latin typeface="Arial" pitchFamily="34" charset="0"/>
              <a:ea typeface="+mn-ea"/>
              <a:cs typeface="Arial" pitchFamily="34" charset="0"/>
            </a:rPr>
            <a:t>	Group Code </a:t>
          </a:r>
          <a:r>
            <a:rPr lang="en-AU" sz="1100" b="1" i="0" baseline="0">
              <a:effectLst/>
              <a:latin typeface="Arial" pitchFamily="34" charset="0"/>
              <a:ea typeface="+mn-ea"/>
              <a:cs typeface="Arial" pitchFamily="34" charset="0"/>
            </a:rPr>
            <a:t>1</a:t>
          </a:r>
          <a:r>
            <a:rPr lang="en-AU" sz="1100" b="0" i="0" baseline="0">
              <a:effectLst/>
              <a:latin typeface="Arial" pitchFamily="34" charset="0"/>
              <a:ea typeface="+mn-ea"/>
              <a:cs typeface="Arial" pitchFamily="34" charset="0"/>
            </a:rPr>
            <a:t> - Dams that may be mated to Group 1 or 2 sires. E.g. Cows for natural mating. </a:t>
          </a:r>
        </a:p>
        <a:p>
          <a:pPr rtl="0"/>
          <a:endParaRPr lang="en-AU" sz="600" b="0" i="0" baseline="0">
            <a:effectLst/>
            <a:latin typeface="Arial" pitchFamily="34" charset="0"/>
            <a:ea typeface="+mn-ea"/>
            <a:cs typeface="Arial" pitchFamily="34" charset="0"/>
          </a:endParaRPr>
        </a:p>
        <a:p>
          <a:pPr rtl="0"/>
          <a:r>
            <a:rPr lang="en-AU" sz="1100" b="0" i="0" baseline="0">
              <a:effectLst/>
              <a:latin typeface="Arial" pitchFamily="34" charset="0"/>
              <a:ea typeface="+mn-ea"/>
              <a:cs typeface="Arial" pitchFamily="34" charset="0"/>
            </a:rPr>
            <a:t>	Group Code </a:t>
          </a:r>
          <a:r>
            <a:rPr lang="en-AU" sz="1100" b="1" i="0" baseline="0">
              <a:effectLst/>
              <a:latin typeface="Arial" pitchFamily="34" charset="0"/>
              <a:ea typeface="+mn-ea"/>
              <a:cs typeface="Arial" pitchFamily="34" charset="0"/>
            </a:rPr>
            <a:t>2</a:t>
          </a:r>
          <a:r>
            <a:rPr lang="en-AU" sz="1100" b="0" i="0" baseline="0">
              <a:effectLst/>
              <a:latin typeface="Arial" pitchFamily="34" charset="0"/>
              <a:ea typeface="+mn-ea"/>
              <a:cs typeface="Arial" pitchFamily="34" charset="0"/>
            </a:rPr>
            <a:t> - Dams that may be mated to Group 2 sires only . E.g. Heifers for natural mating that are mated</a:t>
          </a:r>
        </a:p>
        <a:p>
          <a:pPr rtl="0"/>
          <a:r>
            <a:rPr lang="en-AU" sz="1100" b="0" i="0" baseline="0">
              <a:effectLst/>
              <a:latin typeface="Arial" pitchFamily="34" charset="0"/>
              <a:ea typeface="+mn-ea"/>
              <a:cs typeface="Arial" pitchFamily="34" charset="0"/>
            </a:rPr>
            <a:t>		to group 2 sires only that have been selected with more emphasis on calving ease.</a:t>
          </a:r>
        </a:p>
        <a:p>
          <a:pPr rtl="0"/>
          <a:endParaRPr lang="en-AU" sz="600" b="0" i="0" baseline="0">
            <a:effectLst/>
            <a:latin typeface="Arial" pitchFamily="34" charset="0"/>
            <a:ea typeface="+mn-ea"/>
            <a:cs typeface="Arial" pitchFamily="34" charset="0"/>
          </a:endParaRPr>
        </a:p>
        <a:p>
          <a:pPr rtl="0"/>
          <a:r>
            <a:rPr lang="en-AU" sz="1100" b="0" i="0" baseline="0">
              <a:effectLst/>
              <a:latin typeface="Arial" pitchFamily="34" charset="0"/>
              <a:ea typeface="+mn-ea"/>
              <a:cs typeface="Arial" pitchFamily="34" charset="0"/>
            </a:rPr>
            <a:t>	Group Code </a:t>
          </a:r>
          <a:r>
            <a:rPr lang="en-AU" sz="1100" b="1" i="0" baseline="0">
              <a:effectLst/>
              <a:latin typeface="Arial" pitchFamily="34" charset="0"/>
              <a:ea typeface="+mn-ea"/>
              <a:cs typeface="Arial" pitchFamily="34" charset="0"/>
            </a:rPr>
            <a:t>3</a:t>
          </a:r>
          <a:r>
            <a:rPr lang="en-AU" sz="1100" b="0" i="0" baseline="0">
              <a:effectLst/>
              <a:latin typeface="Arial" pitchFamily="34" charset="0"/>
              <a:ea typeface="+mn-ea"/>
              <a:cs typeface="Arial" pitchFamily="34" charset="0"/>
            </a:rPr>
            <a:t> - Dams that may be mated to Group 3 or 4 sires. E.g. Cows selected for an AI program.</a:t>
          </a:r>
        </a:p>
        <a:p>
          <a:pPr rtl="0"/>
          <a:endParaRPr lang="en-AU" sz="600" b="0" i="0" baseline="0">
            <a:effectLst/>
            <a:latin typeface="Arial" pitchFamily="34" charset="0"/>
            <a:ea typeface="+mn-ea"/>
            <a:cs typeface="Arial" pitchFamily="34" charset="0"/>
          </a:endParaRPr>
        </a:p>
        <a:p>
          <a:pPr rtl="0"/>
          <a:r>
            <a:rPr lang="en-AU" sz="1100" b="0" i="0" baseline="0">
              <a:effectLst/>
              <a:latin typeface="Arial" pitchFamily="34" charset="0"/>
              <a:ea typeface="+mn-ea"/>
              <a:cs typeface="Arial" pitchFamily="34" charset="0"/>
            </a:rPr>
            <a:t>	Group Code </a:t>
          </a:r>
          <a:r>
            <a:rPr lang="en-AU" sz="1100" b="1" i="0" baseline="0">
              <a:effectLst/>
              <a:latin typeface="Arial" pitchFamily="34" charset="0"/>
              <a:ea typeface="+mn-ea"/>
              <a:cs typeface="Arial" pitchFamily="34" charset="0"/>
            </a:rPr>
            <a:t>4</a:t>
          </a:r>
          <a:r>
            <a:rPr lang="en-AU" sz="1100" b="0" i="0" baseline="0">
              <a:effectLst/>
              <a:latin typeface="Arial" pitchFamily="34" charset="0"/>
              <a:ea typeface="+mn-ea"/>
              <a:cs typeface="Arial" pitchFamily="34" charset="0"/>
            </a:rPr>
            <a:t> - Dams that may be mated to Group 4 sires only . E.g. Heifers selected for an AI program that</a:t>
          </a:r>
        </a:p>
        <a:p>
          <a:pPr rtl="0"/>
          <a:r>
            <a:rPr lang="en-AU" sz="1100" b="0" i="0" baseline="0">
              <a:effectLst/>
              <a:latin typeface="Arial" pitchFamily="34" charset="0"/>
              <a:ea typeface="+mn-ea"/>
              <a:cs typeface="Arial" pitchFamily="34" charset="0"/>
            </a:rPr>
            <a:t>		are mated to group 2 sires only that have been selected with more emphasis on calving ease </a:t>
          </a:r>
        </a:p>
        <a:p>
          <a:pPr rtl="0"/>
          <a:r>
            <a:rPr lang="en-AU" sz="1100" b="0" i="0" baseline="0">
              <a:effectLst/>
              <a:latin typeface="Arial" pitchFamily="34" charset="0"/>
              <a:ea typeface="+mn-ea"/>
              <a:cs typeface="Arial" pitchFamily="34" charset="0"/>
            </a:rPr>
            <a:t>	</a:t>
          </a:r>
        </a:p>
        <a:p>
          <a:pPr rtl="0"/>
          <a:r>
            <a:rPr lang="en-AU" sz="1100" b="0" i="0" baseline="0">
              <a:effectLst/>
              <a:latin typeface="Arial" pitchFamily="34" charset="0"/>
              <a:ea typeface="+mn-ea"/>
              <a:cs typeface="Arial" pitchFamily="34" charset="0"/>
            </a:rPr>
            <a:t>	</a:t>
          </a:r>
          <a:r>
            <a:rPr lang="en-AU" sz="1100" b="1" i="0" baseline="0">
              <a:effectLst/>
              <a:latin typeface="Arial" pitchFamily="34" charset="0"/>
              <a:ea typeface="+mn-ea"/>
              <a:cs typeface="Arial" pitchFamily="34" charset="0"/>
            </a:rPr>
            <a:t>Note</a:t>
          </a:r>
          <a:r>
            <a:rPr lang="en-AU" sz="1100" b="0" i="0" baseline="0">
              <a:effectLst/>
              <a:latin typeface="Arial" pitchFamily="34" charset="0"/>
              <a:ea typeface="+mn-ea"/>
              <a:cs typeface="Arial" pitchFamily="34" charset="0"/>
            </a:rPr>
            <a:t>: </a:t>
          </a:r>
          <a:r>
            <a:rPr lang="en-AU" sz="1100" b="0" i="1" baseline="0">
              <a:effectLst/>
              <a:latin typeface="Arial" pitchFamily="34" charset="0"/>
              <a:ea typeface="+mn-ea"/>
              <a:cs typeface="Arial" pitchFamily="34" charset="0"/>
            </a:rPr>
            <a:t>The group codes can be applied in numerous ways to define which dams may be mated to which sires.</a:t>
          </a:r>
        </a:p>
        <a:p>
          <a:pPr rtl="0"/>
          <a:r>
            <a:rPr lang="en-AU" sz="1100" b="0" i="1" baseline="0">
              <a:effectLst/>
              <a:latin typeface="Arial" pitchFamily="34" charset="0"/>
              <a:ea typeface="+mn-ea"/>
              <a:cs typeface="Arial" pitchFamily="34" charset="0"/>
            </a:rPr>
            <a:t>		See Mating Group Code Permissions Matrix below for further detail.  	</a:t>
          </a:r>
        </a:p>
        <a:p>
          <a:pPr rtl="0"/>
          <a:endParaRPr lang="en-AU" sz="1100" b="0" i="1" baseline="0">
            <a:effectLst/>
            <a:latin typeface="Arial" pitchFamily="34" charset="0"/>
            <a:ea typeface="+mn-ea"/>
            <a:cs typeface="Arial" pitchFamily="34" charset="0"/>
          </a:endParaRPr>
        </a:p>
        <a:p>
          <a:pPr rtl="0"/>
          <a:r>
            <a:rPr lang="en-AU" sz="1100" b="1" i="0" baseline="0">
              <a:effectLst/>
              <a:latin typeface="Arial" pitchFamily="34" charset="0"/>
              <a:ea typeface="+mn-ea"/>
              <a:cs typeface="Arial" pitchFamily="34" charset="0"/>
            </a:rPr>
            <a:t>Note:  </a:t>
          </a:r>
          <a:r>
            <a:rPr lang="en-AU" sz="1100" b="0" i="0" baseline="0">
              <a:effectLst/>
              <a:latin typeface="Arial" pitchFamily="34" charset="0"/>
              <a:ea typeface="+mn-ea"/>
              <a:cs typeface="Arial" pitchFamily="34" charset="0"/>
            </a:rPr>
            <a:t>Dams entered as candidates must be on the relevant Breed Society database and have EBVs and Selection Indexes</a:t>
          </a:r>
        </a:p>
        <a:p>
          <a:pPr rtl="0"/>
          <a:r>
            <a:rPr lang="en-AU" sz="1100" b="0" i="0" baseline="0">
              <a:effectLst/>
              <a:latin typeface="Arial" pitchFamily="34" charset="0"/>
              <a:ea typeface="+mn-ea"/>
              <a:cs typeface="Arial" pitchFamily="34" charset="0"/>
            </a:rPr>
            <a:t>           available. Dams that do not meet these criteria will be excluded from the MateSel analysis.  </a:t>
          </a:r>
        </a:p>
        <a:p>
          <a:pPr rtl="0"/>
          <a:endParaRPr lang="en-AU" sz="11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AU" sz="1100" b="0" i="0" baseline="0">
              <a:effectLst/>
              <a:latin typeface="Arial" pitchFamily="34" charset="0"/>
              <a:ea typeface="+mn-ea"/>
              <a:cs typeface="Arial" pitchFamily="34" charset="0"/>
            </a:rPr>
            <a:t>-----------------------------------------------------------------------------------------------------------------------------------------------------------------</a:t>
          </a:r>
          <a:endParaRPr lang="en-AU" sz="1100">
            <a:effectLst/>
            <a:latin typeface="Arial" pitchFamily="34" charset="0"/>
            <a:cs typeface="Arial" pitchFamily="34" charset="0"/>
          </a:endParaRPr>
        </a:p>
        <a:p>
          <a:pPr rtl="0"/>
          <a:r>
            <a:rPr lang="en-AU" sz="1100" b="0" i="0" baseline="0">
              <a:effectLst/>
              <a:latin typeface="Arial" pitchFamily="34" charset="0"/>
              <a:ea typeface="+mn-ea"/>
              <a:cs typeface="Arial" pitchFamily="34" charset="0"/>
            </a:rPr>
            <a:t> </a:t>
          </a:r>
        </a:p>
        <a:p>
          <a:pPr rtl="0"/>
          <a:endParaRPr lang="en-AU" sz="1100" b="0" i="0" baseline="0">
            <a:effectLst/>
            <a:latin typeface="Arial" pitchFamily="34" charset="0"/>
            <a:ea typeface="+mn-ea"/>
            <a:cs typeface="Arial" pitchFamily="34" charset="0"/>
          </a:endParaRPr>
        </a:p>
        <a:p>
          <a:pPr rtl="0"/>
          <a:r>
            <a:rPr lang="en-AU" sz="1100" b="0" i="0" baseline="0">
              <a:effectLst/>
              <a:latin typeface="Arial" pitchFamily="34" charset="0"/>
              <a:ea typeface="+mn-ea"/>
              <a:cs typeface="Arial" pitchFamily="34" charset="0"/>
            </a:rPr>
            <a:t>    </a:t>
          </a:r>
          <a:endParaRPr lang="en-AU" sz="1100">
            <a:effectLst/>
            <a:latin typeface="Arial" pitchFamily="34" charset="0"/>
            <a:cs typeface="Arial" pitchFamily="34" charset="0"/>
          </a:endParaRPr>
        </a:p>
        <a:p>
          <a:pPr algn="l" rtl="0">
            <a:defRPr sz="1000"/>
          </a:pPr>
          <a:r>
            <a:rPr lang="en-AU" sz="1200" b="1" i="0" u="none" strike="noStrike" baseline="0">
              <a:solidFill>
                <a:srgbClr val="000000"/>
              </a:solidFill>
              <a:latin typeface="Arial"/>
              <a:cs typeface="Arial"/>
            </a:rPr>
            <a:t>Mating Group Code Permissions Matrix</a:t>
          </a:r>
        </a:p>
        <a:p>
          <a:pPr algn="l" rtl="0">
            <a:defRPr sz="1000"/>
          </a:pPr>
          <a:endParaRPr lang="en-AU" sz="1100" b="1" i="0" u="none" strike="noStrike" baseline="0">
            <a:solidFill>
              <a:srgbClr val="000000"/>
            </a:solidFill>
            <a:latin typeface="Arial"/>
            <a:cs typeface="Arial"/>
          </a:endParaRPr>
        </a:p>
        <a:p>
          <a:pPr algn="l" rtl="0">
            <a:defRPr sz="1000"/>
          </a:pPr>
          <a:r>
            <a:rPr lang="en-AU" sz="1100" b="0" i="0" u="none" strike="noStrike" baseline="0">
              <a:solidFill>
                <a:srgbClr val="000000"/>
              </a:solidFill>
              <a:latin typeface="Arial"/>
              <a:cs typeface="Arial"/>
            </a:rPr>
            <a:t>The following table outlines how the sire and dam Group Codes are applied to determine which sires may be mated to which dams (and </a:t>
          </a:r>
          <a:r>
            <a:rPr lang="en-AU" sz="1100" b="0" i="1" u="none" strike="noStrike" baseline="0">
              <a:solidFill>
                <a:srgbClr val="000000"/>
              </a:solidFill>
              <a:latin typeface="Arial"/>
              <a:cs typeface="Arial"/>
            </a:rPr>
            <a:t>vice versa</a:t>
          </a:r>
          <a:r>
            <a:rPr lang="en-AU" sz="1100" b="0" i="0" u="none" strike="noStrike" baseline="0">
              <a:solidFill>
                <a:srgbClr val="000000"/>
              </a:solidFill>
              <a:latin typeface="Arial"/>
              <a:cs typeface="Arial"/>
            </a:rPr>
            <a:t>). For example, sires from group 1 will only be mated to dams from group 1. While sires from group 2 will potentially be mated to dams from group 1 or 2.</a:t>
          </a:r>
        </a:p>
        <a:p>
          <a:pPr algn="l" rtl="0">
            <a:defRPr sz="1000"/>
          </a:pPr>
          <a:r>
            <a:rPr lang="en-AU" sz="1100" b="0" i="0" u="none" strike="noStrike" baseline="0">
              <a:solidFill>
                <a:srgbClr val="000000"/>
              </a:solidFill>
              <a:latin typeface="Arial"/>
              <a:cs typeface="Arial"/>
            </a:rPr>
            <a:t> </a:t>
          </a:r>
        </a:p>
        <a:p>
          <a:pPr algn="l" rtl="0">
            <a:defRPr sz="1000"/>
          </a:pPr>
          <a:r>
            <a:rPr lang="en-AU" sz="1100" b="1" i="0" u="none" strike="noStrike" baseline="0">
              <a:solidFill>
                <a:srgbClr val="000000"/>
              </a:solidFill>
              <a:latin typeface="Arial"/>
              <a:cs typeface="Arial"/>
            </a:rPr>
            <a:t>             Note</a:t>
          </a:r>
          <a:r>
            <a:rPr lang="en-AU" sz="1100" b="0" i="0" u="none" strike="noStrike" baseline="0">
              <a:solidFill>
                <a:srgbClr val="000000"/>
              </a:solidFill>
              <a:latin typeface="Arial"/>
              <a:cs typeface="Arial"/>
            </a:rPr>
            <a:t>:  </a:t>
          </a:r>
          <a:r>
            <a:rPr lang="en-AU" sz="1100" b="0" i="1" u="none" strike="noStrike" baseline="0">
              <a:solidFill>
                <a:srgbClr val="000000"/>
              </a:solidFill>
              <a:latin typeface="Arial"/>
              <a:cs typeface="Arial"/>
            </a:rPr>
            <a:t>The group codes can be applied in numerous ways to define which dams may be mated to which sires</a:t>
          </a:r>
          <a:r>
            <a:rPr lang="en-AU" sz="1000" b="0" i="1" u="none" strike="noStrike" baseline="0">
              <a:solidFill>
                <a:srgbClr val="000000"/>
              </a:solidFill>
              <a:latin typeface="Arial"/>
              <a:cs typeface="Arial"/>
            </a:rPr>
            <a:t>.  </a:t>
          </a:r>
        </a:p>
        <a:p>
          <a:pPr algn="l" rtl="0">
            <a:defRPr sz="1000"/>
          </a:pPr>
          <a:r>
            <a:rPr lang="en-AU" sz="1000" b="0" i="1" u="none" strike="noStrike" baseline="0">
              <a:solidFill>
                <a:srgbClr val="000000"/>
              </a:solidFill>
              <a:effectLst/>
              <a:latin typeface="Arial"/>
              <a:ea typeface="+mn-ea"/>
              <a:cs typeface="Arial"/>
            </a:rPr>
            <a:t>	</a:t>
          </a:r>
          <a:r>
            <a:rPr lang="en-AU" sz="1100" b="0" i="1" baseline="0">
              <a:effectLst/>
              <a:latin typeface="Arial" panose="020B0604020202020204" pitchFamily="34" charset="0"/>
              <a:ea typeface="+mn-ea"/>
              <a:cs typeface="Arial" panose="020B0604020202020204" pitchFamily="34" charset="0"/>
            </a:rPr>
            <a:t>The examples included above are generally how the groups would be applied (e.g. Group Code 1 &amp;</a:t>
          </a:r>
          <a:endParaRPr lang="en-AU" sz="1100">
            <a:effectLst/>
            <a:latin typeface="Arial" panose="020B0604020202020204" pitchFamily="34" charset="0"/>
            <a:cs typeface="Arial" panose="020B0604020202020204" pitchFamily="34" charset="0"/>
          </a:endParaRPr>
        </a:p>
        <a:p>
          <a:pPr rtl="0" eaLnBrk="1" fontAlgn="auto" latinLnBrk="0" hangingPunct="1"/>
          <a:r>
            <a:rPr lang="en-AU" sz="1100" b="0" i="1" baseline="0">
              <a:effectLst/>
              <a:latin typeface="Arial" panose="020B0604020202020204" pitchFamily="34" charset="0"/>
              <a:ea typeface="+mn-ea"/>
              <a:cs typeface="Arial" panose="020B0604020202020204" pitchFamily="34" charset="0"/>
            </a:rPr>
            <a:t>	2 for natural matings, Group Code 3 &amp; 4 for AI matings). However they can also be used to define other </a:t>
          </a:r>
          <a:endParaRPr lang="en-AU" sz="1100">
            <a:effectLst/>
            <a:latin typeface="Arial" panose="020B0604020202020204" pitchFamily="34" charset="0"/>
            <a:cs typeface="Arial" panose="020B0604020202020204" pitchFamily="34" charset="0"/>
          </a:endParaRPr>
        </a:p>
        <a:p>
          <a:pPr rtl="0" eaLnBrk="1" fontAlgn="auto" latinLnBrk="0" hangingPunct="1"/>
          <a:r>
            <a:rPr lang="en-AU" sz="1100" b="0" i="1" baseline="0">
              <a:effectLst/>
              <a:latin typeface="Arial" panose="020B0604020202020204" pitchFamily="34" charset="0"/>
              <a:ea typeface="+mn-ea"/>
              <a:cs typeface="Arial" panose="020B0604020202020204" pitchFamily="34" charset="0"/>
            </a:rPr>
            <a:t>	mating options. For example,  if using MateSel to allocate AI program matings only for cows and heifers, you</a:t>
          </a:r>
          <a:endParaRPr lang="en-AU" sz="1100">
            <a:effectLst/>
            <a:latin typeface="Arial" panose="020B0604020202020204" pitchFamily="34" charset="0"/>
            <a:cs typeface="Arial" panose="020B0604020202020204" pitchFamily="34" charset="0"/>
          </a:endParaRPr>
        </a:p>
        <a:p>
          <a:pPr rtl="0" eaLnBrk="1" fontAlgn="auto" latinLnBrk="0" hangingPunct="1"/>
          <a:r>
            <a:rPr lang="en-AU" sz="1100" b="0" i="1" baseline="0">
              <a:effectLst/>
              <a:latin typeface="Arial" panose="020B0604020202020204" pitchFamily="34" charset="0"/>
              <a:ea typeface="+mn-ea"/>
              <a:cs typeface="Arial" panose="020B0604020202020204" pitchFamily="34" charset="0"/>
            </a:rPr>
            <a:t>	may have a defined group of sires that may 	be used on your cows only and another defined group of sires for </a:t>
          </a:r>
          <a:endParaRPr lang="en-AU" sz="1100">
            <a:effectLst/>
            <a:latin typeface="Arial" panose="020B0604020202020204" pitchFamily="34" charset="0"/>
            <a:cs typeface="Arial" panose="020B0604020202020204" pitchFamily="34" charset="0"/>
          </a:endParaRPr>
        </a:p>
        <a:p>
          <a:pPr rtl="0" eaLnBrk="1" fontAlgn="auto" latinLnBrk="0" hangingPunct="1"/>
          <a:r>
            <a:rPr lang="en-AU" sz="1100" b="0" i="1" baseline="0">
              <a:effectLst/>
              <a:latin typeface="Arial" panose="020B0604020202020204" pitchFamily="34" charset="0"/>
              <a:ea typeface="+mn-ea"/>
              <a:cs typeface="Arial" panose="020B0604020202020204" pitchFamily="34" charset="0"/>
            </a:rPr>
            <a:t>	your heifers only then you would apply Group Code 1 for AI sires to Cows only (cows also coded 1) and Group</a:t>
          </a:r>
          <a:endParaRPr lang="en-AU" sz="1100">
            <a:effectLst/>
            <a:latin typeface="Arial" panose="020B0604020202020204" pitchFamily="34" charset="0"/>
            <a:cs typeface="Arial" panose="020B0604020202020204" pitchFamily="34" charset="0"/>
          </a:endParaRPr>
        </a:p>
        <a:p>
          <a:pPr rtl="0" eaLnBrk="1" fontAlgn="auto" latinLnBrk="0" hangingPunct="1"/>
          <a:r>
            <a:rPr lang="en-AU" sz="1100" b="0" i="1" baseline="0">
              <a:effectLst/>
              <a:latin typeface="Arial" panose="020B0604020202020204" pitchFamily="34" charset="0"/>
              <a:ea typeface="+mn-ea"/>
              <a:cs typeface="Arial" panose="020B0604020202020204" pitchFamily="34" charset="0"/>
            </a:rPr>
            <a:t>	Code 3 for AI sires to heifers only (heifers also coded 3). </a:t>
          </a: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editAs="oneCell">
    <xdr:from>
      <xdr:col>0</xdr:col>
      <xdr:colOff>0</xdr:colOff>
      <xdr:row>176</xdr:row>
      <xdr:rowOff>171450</xdr:rowOff>
    </xdr:from>
    <xdr:to>
      <xdr:col>7</xdr:col>
      <xdr:colOff>95250</xdr:colOff>
      <xdr:row>187</xdr:row>
      <xdr:rowOff>139699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34270950"/>
          <a:ext cx="7747000" cy="2063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9"/>
  <sheetViews>
    <sheetView tabSelected="1" zoomScaleNormal="100" workbookViewId="0">
      <selection activeCell="H1" sqref="H1"/>
    </sheetView>
  </sheetViews>
  <sheetFormatPr defaultRowHeight="15"/>
  <cols>
    <col min="1" max="1" width="15" style="3" customWidth="1"/>
    <col min="2" max="2" width="28.140625" style="3" customWidth="1"/>
    <col min="3" max="4" width="9.140625" style="3"/>
    <col min="5" max="5" width="10.5703125" style="3" customWidth="1"/>
    <col min="6" max="6" width="34.140625" style="3" customWidth="1"/>
    <col min="7" max="7" width="9.140625" style="3"/>
    <col min="8" max="8" width="5" style="3" customWidth="1"/>
    <col min="9" max="256" width="9.140625" style="3"/>
    <col min="257" max="257" width="15" style="3" customWidth="1"/>
    <col min="258" max="258" width="28.140625" style="3" customWidth="1"/>
    <col min="259" max="260" width="9.140625" style="3"/>
    <col min="261" max="261" width="10.5703125" style="3" customWidth="1"/>
    <col min="262" max="262" width="34.140625" style="3" customWidth="1"/>
    <col min="263" max="512" width="9.140625" style="3"/>
    <col min="513" max="513" width="15" style="3" customWidth="1"/>
    <col min="514" max="514" width="28.140625" style="3" customWidth="1"/>
    <col min="515" max="516" width="9.140625" style="3"/>
    <col min="517" max="517" width="10.5703125" style="3" customWidth="1"/>
    <col min="518" max="518" width="34.140625" style="3" customWidth="1"/>
    <col min="519" max="768" width="9.140625" style="3"/>
    <col min="769" max="769" width="15" style="3" customWidth="1"/>
    <col min="770" max="770" width="28.140625" style="3" customWidth="1"/>
    <col min="771" max="772" width="9.140625" style="3"/>
    <col min="773" max="773" width="10.5703125" style="3" customWidth="1"/>
    <col min="774" max="774" width="34.140625" style="3" customWidth="1"/>
    <col min="775" max="1024" width="9.140625" style="3"/>
    <col min="1025" max="1025" width="15" style="3" customWidth="1"/>
    <col min="1026" max="1026" width="28.140625" style="3" customWidth="1"/>
    <col min="1027" max="1028" width="9.140625" style="3"/>
    <col min="1029" max="1029" width="10.5703125" style="3" customWidth="1"/>
    <col min="1030" max="1030" width="34.140625" style="3" customWidth="1"/>
    <col min="1031" max="1280" width="9.140625" style="3"/>
    <col min="1281" max="1281" width="15" style="3" customWidth="1"/>
    <col min="1282" max="1282" width="28.140625" style="3" customWidth="1"/>
    <col min="1283" max="1284" width="9.140625" style="3"/>
    <col min="1285" max="1285" width="10.5703125" style="3" customWidth="1"/>
    <col min="1286" max="1286" width="34.140625" style="3" customWidth="1"/>
    <col min="1287" max="1536" width="9.140625" style="3"/>
    <col min="1537" max="1537" width="15" style="3" customWidth="1"/>
    <col min="1538" max="1538" width="28.140625" style="3" customWidth="1"/>
    <col min="1539" max="1540" width="9.140625" style="3"/>
    <col min="1541" max="1541" width="10.5703125" style="3" customWidth="1"/>
    <col min="1542" max="1542" width="34.140625" style="3" customWidth="1"/>
    <col min="1543" max="1792" width="9.140625" style="3"/>
    <col min="1793" max="1793" width="15" style="3" customWidth="1"/>
    <col min="1794" max="1794" width="28.140625" style="3" customWidth="1"/>
    <col min="1795" max="1796" width="9.140625" style="3"/>
    <col min="1797" max="1797" width="10.5703125" style="3" customWidth="1"/>
    <col min="1798" max="1798" width="34.140625" style="3" customWidth="1"/>
    <col min="1799" max="2048" width="9.140625" style="3"/>
    <col min="2049" max="2049" width="15" style="3" customWidth="1"/>
    <col min="2050" max="2050" width="28.140625" style="3" customWidth="1"/>
    <col min="2051" max="2052" width="9.140625" style="3"/>
    <col min="2053" max="2053" width="10.5703125" style="3" customWidth="1"/>
    <col min="2054" max="2054" width="34.140625" style="3" customWidth="1"/>
    <col min="2055" max="2304" width="9.140625" style="3"/>
    <col min="2305" max="2305" width="15" style="3" customWidth="1"/>
    <col min="2306" max="2306" width="28.140625" style="3" customWidth="1"/>
    <col min="2307" max="2308" width="9.140625" style="3"/>
    <col min="2309" max="2309" width="10.5703125" style="3" customWidth="1"/>
    <col min="2310" max="2310" width="34.140625" style="3" customWidth="1"/>
    <col min="2311" max="2560" width="9.140625" style="3"/>
    <col min="2561" max="2561" width="15" style="3" customWidth="1"/>
    <col min="2562" max="2562" width="28.140625" style="3" customWidth="1"/>
    <col min="2563" max="2564" width="9.140625" style="3"/>
    <col min="2565" max="2565" width="10.5703125" style="3" customWidth="1"/>
    <col min="2566" max="2566" width="34.140625" style="3" customWidth="1"/>
    <col min="2567" max="2816" width="9.140625" style="3"/>
    <col min="2817" max="2817" width="15" style="3" customWidth="1"/>
    <col min="2818" max="2818" width="28.140625" style="3" customWidth="1"/>
    <col min="2819" max="2820" width="9.140625" style="3"/>
    <col min="2821" max="2821" width="10.5703125" style="3" customWidth="1"/>
    <col min="2822" max="2822" width="34.140625" style="3" customWidth="1"/>
    <col min="2823" max="3072" width="9.140625" style="3"/>
    <col min="3073" max="3073" width="15" style="3" customWidth="1"/>
    <col min="3074" max="3074" width="28.140625" style="3" customWidth="1"/>
    <col min="3075" max="3076" width="9.140625" style="3"/>
    <col min="3077" max="3077" width="10.5703125" style="3" customWidth="1"/>
    <col min="3078" max="3078" width="34.140625" style="3" customWidth="1"/>
    <col min="3079" max="3328" width="9.140625" style="3"/>
    <col min="3329" max="3329" width="15" style="3" customWidth="1"/>
    <col min="3330" max="3330" width="28.140625" style="3" customWidth="1"/>
    <col min="3331" max="3332" width="9.140625" style="3"/>
    <col min="3333" max="3333" width="10.5703125" style="3" customWidth="1"/>
    <col min="3334" max="3334" width="34.140625" style="3" customWidth="1"/>
    <col min="3335" max="3584" width="9.140625" style="3"/>
    <col min="3585" max="3585" width="15" style="3" customWidth="1"/>
    <col min="3586" max="3586" width="28.140625" style="3" customWidth="1"/>
    <col min="3587" max="3588" width="9.140625" style="3"/>
    <col min="3589" max="3589" width="10.5703125" style="3" customWidth="1"/>
    <col min="3590" max="3590" width="34.140625" style="3" customWidth="1"/>
    <col min="3591" max="3840" width="9.140625" style="3"/>
    <col min="3841" max="3841" width="15" style="3" customWidth="1"/>
    <col min="3842" max="3842" width="28.140625" style="3" customWidth="1"/>
    <col min="3843" max="3844" width="9.140625" style="3"/>
    <col min="3845" max="3845" width="10.5703125" style="3" customWidth="1"/>
    <col min="3846" max="3846" width="34.140625" style="3" customWidth="1"/>
    <col min="3847" max="4096" width="9.140625" style="3"/>
    <col min="4097" max="4097" width="15" style="3" customWidth="1"/>
    <col min="4098" max="4098" width="28.140625" style="3" customWidth="1"/>
    <col min="4099" max="4100" width="9.140625" style="3"/>
    <col min="4101" max="4101" width="10.5703125" style="3" customWidth="1"/>
    <col min="4102" max="4102" width="34.140625" style="3" customWidth="1"/>
    <col min="4103" max="4352" width="9.140625" style="3"/>
    <col min="4353" max="4353" width="15" style="3" customWidth="1"/>
    <col min="4354" max="4354" width="28.140625" style="3" customWidth="1"/>
    <col min="4355" max="4356" width="9.140625" style="3"/>
    <col min="4357" max="4357" width="10.5703125" style="3" customWidth="1"/>
    <col min="4358" max="4358" width="34.140625" style="3" customWidth="1"/>
    <col min="4359" max="4608" width="9.140625" style="3"/>
    <col min="4609" max="4609" width="15" style="3" customWidth="1"/>
    <col min="4610" max="4610" width="28.140625" style="3" customWidth="1"/>
    <col min="4611" max="4612" width="9.140625" style="3"/>
    <col min="4613" max="4613" width="10.5703125" style="3" customWidth="1"/>
    <col min="4614" max="4614" width="34.140625" style="3" customWidth="1"/>
    <col min="4615" max="4864" width="9.140625" style="3"/>
    <col min="4865" max="4865" width="15" style="3" customWidth="1"/>
    <col min="4866" max="4866" width="28.140625" style="3" customWidth="1"/>
    <col min="4867" max="4868" width="9.140625" style="3"/>
    <col min="4869" max="4869" width="10.5703125" style="3" customWidth="1"/>
    <col min="4870" max="4870" width="34.140625" style="3" customWidth="1"/>
    <col min="4871" max="5120" width="9.140625" style="3"/>
    <col min="5121" max="5121" width="15" style="3" customWidth="1"/>
    <col min="5122" max="5122" width="28.140625" style="3" customWidth="1"/>
    <col min="5123" max="5124" width="9.140625" style="3"/>
    <col min="5125" max="5125" width="10.5703125" style="3" customWidth="1"/>
    <col min="5126" max="5126" width="34.140625" style="3" customWidth="1"/>
    <col min="5127" max="5376" width="9.140625" style="3"/>
    <col min="5377" max="5377" width="15" style="3" customWidth="1"/>
    <col min="5378" max="5378" width="28.140625" style="3" customWidth="1"/>
    <col min="5379" max="5380" width="9.140625" style="3"/>
    <col min="5381" max="5381" width="10.5703125" style="3" customWidth="1"/>
    <col min="5382" max="5382" width="34.140625" style="3" customWidth="1"/>
    <col min="5383" max="5632" width="9.140625" style="3"/>
    <col min="5633" max="5633" width="15" style="3" customWidth="1"/>
    <col min="5634" max="5634" width="28.140625" style="3" customWidth="1"/>
    <col min="5635" max="5636" width="9.140625" style="3"/>
    <col min="5637" max="5637" width="10.5703125" style="3" customWidth="1"/>
    <col min="5638" max="5638" width="34.140625" style="3" customWidth="1"/>
    <col min="5639" max="5888" width="9.140625" style="3"/>
    <col min="5889" max="5889" width="15" style="3" customWidth="1"/>
    <col min="5890" max="5890" width="28.140625" style="3" customWidth="1"/>
    <col min="5891" max="5892" width="9.140625" style="3"/>
    <col min="5893" max="5893" width="10.5703125" style="3" customWidth="1"/>
    <col min="5894" max="5894" width="34.140625" style="3" customWidth="1"/>
    <col min="5895" max="6144" width="9.140625" style="3"/>
    <col min="6145" max="6145" width="15" style="3" customWidth="1"/>
    <col min="6146" max="6146" width="28.140625" style="3" customWidth="1"/>
    <col min="6147" max="6148" width="9.140625" style="3"/>
    <col min="6149" max="6149" width="10.5703125" style="3" customWidth="1"/>
    <col min="6150" max="6150" width="34.140625" style="3" customWidth="1"/>
    <col min="6151" max="6400" width="9.140625" style="3"/>
    <col min="6401" max="6401" width="15" style="3" customWidth="1"/>
    <col min="6402" max="6402" width="28.140625" style="3" customWidth="1"/>
    <col min="6403" max="6404" width="9.140625" style="3"/>
    <col min="6405" max="6405" width="10.5703125" style="3" customWidth="1"/>
    <col min="6406" max="6406" width="34.140625" style="3" customWidth="1"/>
    <col min="6407" max="6656" width="9.140625" style="3"/>
    <col min="6657" max="6657" width="15" style="3" customWidth="1"/>
    <col min="6658" max="6658" width="28.140625" style="3" customWidth="1"/>
    <col min="6659" max="6660" width="9.140625" style="3"/>
    <col min="6661" max="6661" width="10.5703125" style="3" customWidth="1"/>
    <col min="6662" max="6662" width="34.140625" style="3" customWidth="1"/>
    <col min="6663" max="6912" width="9.140625" style="3"/>
    <col min="6913" max="6913" width="15" style="3" customWidth="1"/>
    <col min="6914" max="6914" width="28.140625" style="3" customWidth="1"/>
    <col min="6915" max="6916" width="9.140625" style="3"/>
    <col min="6917" max="6917" width="10.5703125" style="3" customWidth="1"/>
    <col min="6918" max="6918" width="34.140625" style="3" customWidth="1"/>
    <col min="6919" max="7168" width="9.140625" style="3"/>
    <col min="7169" max="7169" width="15" style="3" customWidth="1"/>
    <col min="7170" max="7170" width="28.140625" style="3" customWidth="1"/>
    <col min="7171" max="7172" width="9.140625" style="3"/>
    <col min="7173" max="7173" width="10.5703125" style="3" customWidth="1"/>
    <col min="7174" max="7174" width="34.140625" style="3" customWidth="1"/>
    <col min="7175" max="7424" width="9.140625" style="3"/>
    <col min="7425" max="7425" width="15" style="3" customWidth="1"/>
    <col min="7426" max="7426" width="28.140625" style="3" customWidth="1"/>
    <col min="7427" max="7428" width="9.140625" style="3"/>
    <col min="7429" max="7429" width="10.5703125" style="3" customWidth="1"/>
    <col min="7430" max="7430" width="34.140625" style="3" customWidth="1"/>
    <col min="7431" max="7680" width="9.140625" style="3"/>
    <col min="7681" max="7681" width="15" style="3" customWidth="1"/>
    <col min="7682" max="7682" width="28.140625" style="3" customWidth="1"/>
    <col min="7683" max="7684" width="9.140625" style="3"/>
    <col min="7685" max="7685" width="10.5703125" style="3" customWidth="1"/>
    <col min="7686" max="7686" width="34.140625" style="3" customWidth="1"/>
    <col min="7687" max="7936" width="9.140625" style="3"/>
    <col min="7937" max="7937" width="15" style="3" customWidth="1"/>
    <col min="7938" max="7938" width="28.140625" style="3" customWidth="1"/>
    <col min="7939" max="7940" width="9.140625" style="3"/>
    <col min="7941" max="7941" width="10.5703125" style="3" customWidth="1"/>
    <col min="7942" max="7942" width="34.140625" style="3" customWidth="1"/>
    <col min="7943" max="8192" width="9.140625" style="3"/>
    <col min="8193" max="8193" width="15" style="3" customWidth="1"/>
    <col min="8194" max="8194" width="28.140625" style="3" customWidth="1"/>
    <col min="8195" max="8196" width="9.140625" style="3"/>
    <col min="8197" max="8197" width="10.5703125" style="3" customWidth="1"/>
    <col min="8198" max="8198" width="34.140625" style="3" customWidth="1"/>
    <col min="8199" max="8448" width="9.140625" style="3"/>
    <col min="8449" max="8449" width="15" style="3" customWidth="1"/>
    <col min="8450" max="8450" width="28.140625" style="3" customWidth="1"/>
    <col min="8451" max="8452" width="9.140625" style="3"/>
    <col min="8453" max="8453" width="10.5703125" style="3" customWidth="1"/>
    <col min="8454" max="8454" width="34.140625" style="3" customWidth="1"/>
    <col min="8455" max="8704" width="9.140625" style="3"/>
    <col min="8705" max="8705" width="15" style="3" customWidth="1"/>
    <col min="8706" max="8706" width="28.140625" style="3" customWidth="1"/>
    <col min="8707" max="8708" width="9.140625" style="3"/>
    <col min="8709" max="8709" width="10.5703125" style="3" customWidth="1"/>
    <col min="8710" max="8710" width="34.140625" style="3" customWidth="1"/>
    <col min="8711" max="8960" width="9.140625" style="3"/>
    <col min="8961" max="8961" width="15" style="3" customWidth="1"/>
    <col min="8962" max="8962" width="28.140625" style="3" customWidth="1"/>
    <col min="8963" max="8964" width="9.140625" style="3"/>
    <col min="8965" max="8965" width="10.5703125" style="3" customWidth="1"/>
    <col min="8966" max="8966" width="34.140625" style="3" customWidth="1"/>
    <col min="8967" max="9216" width="9.140625" style="3"/>
    <col min="9217" max="9217" width="15" style="3" customWidth="1"/>
    <col min="9218" max="9218" width="28.140625" style="3" customWidth="1"/>
    <col min="9219" max="9220" width="9.140625" style="3"/>
    <col min="9221" max="9221" width="10.5703125" style="3" customWidth="1"/>
    <col min="9222" max="9222" width="34.140625" style="3" customWidth="1"/>
    <col min="9223" max="9472" width="9.140625" style="3"/>
    <col min="9473" max="9473" width="15" style="3" customWidth="1"/>
    <col min="9474" max="9474" width="28.140625" style="3" customWidth="1"/>
    <col min="9475" max="9476" width="9.140625" style="3"/>
    <col min="9477" max="9477" width="10.5703125" style="3" customWidth="1"/>
    <col min="9478" max="9478" width="34.140625" style="3" customWidth="1"/>
    <col min="9479" max="9728" width="9.140625" style="3"/>
    <col min="9729" max="9729" width="15" style="3" customWidth="1"/>
    <col min="9730" max="9730" width="28.140625" style="3" customWidth="1"/>
    <col min="9731" max="9732" width="9.140625" style="3"/>
    <col min="9733" max="9733" width="10.5703125" style="3" customWidth="1"/>
    <col min="9734" max="9734" width="34.140625" style="3" customWidth="1"/>
    <col min="9735" max="9984" width="9.140625" style="3"/>
    <col min="9985" max="9985" width="15" style="3" customWidth="1"/>
    <col min="9986" max="9986" width="28.140625" style="3" customWidth="1"/>
    <col min="9987" max="9988" width="9.140625" style="3"/>
    <col min="9989" max="9989" width="10.5703125" style="3" customWidth="1"/>
    <col min="9990" max="9990" width="34.140625" style="3" customWidth="1"/>
    <col min="9991" max="10240" width="9.140625" style="3"/>
    <col min="10241" max="10241" width="15" style="3" customWidth="1"/>
    <col min="10242" max="10242" width="28.140625" style="3" customWidth="1"/>
    <col min="10243" max="10244" width="9.140625" style="3"/>
    <col min="10245" max="10245" width="10.5703125" style="3" customWidth="1"/>
    <col min="10246" max="10246" width="34.140625" style="3" customWidth="1"/>
    <col min="10247" max="10496" width="9.140625" style="3"/>
    <col min="10497" max="10497" width="15" style="3" customWidth="1"/>
    <col min="10498" max="10498" width="28.140625" style="3" customWidth="1"/>
    <col min="10499" max="10500" width="9.140625" style="3"/>
    <col min="10501" max="10501" width="10.5703125" style="3" customWidth="1"/>
    <col min="10502" max="10502" width="34.140625" style="3" customWidth="1"/>
    <col min="10503" max="10752" width="9.140625" style="3"/>
    <col min="10753" max="10753" width="15" style="3" customWidth="1"/>
    <col min="10754" max="10754" width="28.140625" style="3" customWidth="1"/>
    <col min="10755" max="10756" width="9.140625" style="3"/>
    <col min="10757" max="10757" width="10.5703125" style="3" customWidth="1"/>
    <col min="10758" max="10758" width="34.140625" style="3" customWidth="1"/>
    <col min="10759" max="11008" width="9.140625" style="3"/>
    <col min="11009" max="11009" width="15" style="3" customWidth="1"/>
    <col min="11010" max="11010" width="28.140625" style="3" customWidth="1"/>
    <col min="11011" max="11012" width="9.140625" style="3"/>
    <col min="11013" max="11013" width="10.5703125" style="3" customWidth="1"/>
    <col min="11014" max="11014" width="34.140625" style="3" customWidth="1"/>
    <col min="11015" max="11264" width="9.140625" style="3"/>
    <col min="11265" max="11265" width="15" style="3" customWidth="1"/>
    <col min="11266" max="11266" width="28.140625" style="3" customWidth="1"/>
    <col min="11267" max="11268" width="9.140625" style="3"/>
    <col min="11269" max="11269" width="10.5703125" style="3" customWidth="1"/>
    <col min="11270" max="11270" width="34.140625" style="3" customWidth="1"/>
    <col min="11271" max="11520" width="9.140625" style="3"/>
    <col min="11521" max="11521" width="15" style="3" customWidth="1"/>
    <col min="11522" max="11522" width="28.140625" style="3" customWidth="1"/>
    <col min="11523" max="11524" width="9.140625" style="3"/>
    <col min="11525" max="11525" width="10.5703125" style="3" customWidth="1"/>
    <col min="11526" max="11526" width="34.140625" style="3" customWidth="1"/>
    <col min="11527" max="11776" width="9.140625" style="3"/>
    <col min="11777" max="11777" width="15" style="3" customWidth="1"/>
    <col min="11778" max="11778" width="28.140625" style="3" customWidth="1"/>
    <col min="11779" max="11780" width="9.140625" style="3"/>
    <col min="11781" max="11781" width="10.5703125" style="3" customWidth="1"/>
    <col min="11782" max="11782" width="34.140625" style="3" customWidth="1"/>
    <col min="11783" max="12032" width="9.140625" style="3"/>
    <col min="12033" max="12033" width="15" style="3" customWidth="1"/>
    <col min="12034" max="12034" width="28.140625" style="3" customWidth="1"/>
    <col min="12035" max="12036" width="9.140625" style="3"/>
    <col min="12037" max="12037" width="10.5703125" style="3" customWidth="1"/>
    <col min="12038" max="12038" width="34.140625" style="3" customWidth="1"/>
    <col min="12039" max="12288" width="9.140625" style="3"/>
    <col min="12289" max="12289" width="15" style="3" customWidth="1"/>
    <col min="12290" max="12290" width="28.140625" style="3" customWidth="1"/>
    <col min="12291" max="12292" width="9.140625" style="3"/>
    <col min="12293" max="12293" width="10.5703125" style="3" customWidth="1"/>
    <col min="12294" max="12294" width="34.140625" style="3" customWidth="1"/>
    <col min="12295" max="12544" width="9.140625" style="3"/>
    <col min="12545" max="12545" width="15" style="3" customWidth="1"/>
    <col min="12546" max="12546" width="28.140625" style="3" customWidth="1"/>
    <col min="12547" max="12548" width="9.140625" style="3"/>
    <col min="12549" max="12549" width="10.5703125" style="3" customWidth="1"/>
    <col min="12550" max="12550" width="34.140625" style="3" customWidth="1"/>
    <col min="12551" max="12800" width="9.140625" style="3"/>
    <col min="12801" max="12801" width="15" style="3" customWidth="1"/>
    <col min="12802" max="12802" width="28.140625" style="3" customWidth="1"/>
    <col min="12803" max="12804" width="9.140625" style="3"/>
    <col min="12805" max="12805" width="10.5703125" style="3" customWidth="1"/>
    <col min="12806" max="12806" width="34.140625" style="3" customWidth="1"/>
    <col min="12807" max="13056" width="9.140625" style="3"/>
    <col min="13057" max="13057" width="15" style="3" customWidth="1"/>
    <col min="13058" max="13058" width="28.140625" style="3" customWidth="1"/>
    <col min="13059" max="13060" width="9.140625" style="3"/>
    <col min="13061" max="13061" width="10.5703125" style="3" customWidth="1"/>
    <col min="13062" max="13062" width="34.140625" style="3" customWidth="1"/>
    <col min="13063" max="13312" width="9.140625" style="3"/>
    <col min="13313" max="13313" width="15" style="3" customWidth="1"/>
    <col min="13314" max="13314" width="28.140625" style="3" customWidth="1"/>
    <col min="13315" max="13316" width="9.140625" style="3"/>
    <col min="13317" max="13317" width="10.5703125" style="3" customWidth="1"/>
    <col min="13318" max="13318" width="34.140625" style="3" customWidth="1"/>
    <col min="13319" max="13568" width="9.140625" style="3"/>
    <col min="13569" max="13569" width="15" style="3" customWidth="1"/>
    <col min="13570" max="13570" width="28.140625" style="3" customWidth="1"/>
    <col min="13571" max="13572" width="9.140625" style="3"/>
    <col min="13573" max="13573" width="10.5703125" style="3" customWidth="1"/>
    <col min="13574" max="13574" width="34.140625" style="3" customWidth="1"/>
    <col min="13575" max="13824" width="9.140625" style="3"/>
    <col min="13825" max="13825" width="15" style="3" customWidth="1"/>
    <col min="13826" max="13826" width="28.140625" style="3" customWidth="1"/>
    <col min="13827" max="13828" width="9.140625" style="3"/>
    <col min="13829" max="13829" width="10.5703125" style="3" customWidth="1"/>
    <col min="13830" max="13830" width="34.140625" style="3" customWidth="1"/>
    <col min="13831" max="14080" width="9.140625" style="3"/>
    <col min="14081" max="14081" width="15" style="3" customWidth="1"/>
    <col min="14082" max="14082" width="28.140625" style="3" customWidth="1"/>
    <col min="14083" max="14084" width="9.140625" style="3"/>
    <col min="14085" max="14085" width="10.5703125" style="3" customWidth="1"/>
    <col min="14086" max="14086" width="34.140625" style="3" customWidth="1"/>
    <col min="14087" max="14336" width="9.140625" style="3"/>
    <col min="14337" max="14337" width="15" style="3" customWidth="1"/>
    <col min="14338" max="14338" width="28.140625" style="3" customWidth="1"/>
    <col min="14339" max="14340" width="9.140625" style="3"/>
    <col min="14341" max="14341" width="10.5703125" style="3" customWidth="1"/>
    <col min="14342" max="14342" width="34.140625" style="3" customWidth="1"/>
    <col min="14343" max="14592" width="9.140625" style="3"/>
    <col min="14593" max="14593" width="15" style="3" customWidth="1"/>
    <col min="14594" max="14594" width="28.140625" style="3" customWidth="1"/>
    <col min="14595" max="14596" width="9.140625" style="3"/>
    <col min="14597" max="14597" width="10.5703125" style="3" customWidth="1"/>
    <col min="14598" max="14598" width="34.140625" style="3" customWidth="1"/>
    <col min="14599" max="14848" width="9.140625" style="3"/>
    <col min="14849" max="14849" width="15" style="3" customWidth="1"/>
    <col min="14850" max="14850" width="28.140625" style="3" customWidth="1"/>
    <col min="14851" max="14852" width="9.140625" style="3"/>
    <col min="14853" max="14853" width="10.5703125" style="3" customWidth="1"/>
    <col min="14854" max="14854" width="34.140625" style="3" customWidth="1"/>
    <col min="14855" max="15104" width="9.140625" style="3"/>
    <col min="15105" max="15105" width="15" style="3" customWidth="1"/>
    <col min="15106" max="15106" width="28.140625" style="3" customWidth="1"/>
    <col min="15107" max="15108" width="9.140625" style="3"/>
    <col min="15109" max="15109" width="10.5703125" style="3" customWidth="1"/>
    <col min="15110" max="15110" width="34.140625" style="3" customWidth="1"/>
    <col min="15111" max="15360" width="9.140625" style="3"/>
    <col min="15361" max="15361" width="15" style="3" customWidth="1"/>
    <col min="15362" max="15362" width="28.140625" style="3" customWidth="1"/>
    <col min="15363" max="15364" width="9.140625" style="3"/>
    <col min="15365" max="15365" width="10.5703125" style="3" customWidth="1"/>
    <col min="15366" max="15366" width="34.140625" style="3" customWidth="1"/>
    <col min="15367" max="15616" width="9.140625" style="3"/>
    <col min="15617" max="15617" width="15" style="3" customWidth="1"/>
    <col min="15618" max="15618" width="28.140625" style="3" customWidth="1"/>
    <col min="15619" max="15620" width="9.140625" style="3"/>
    <col min="15621" max="15621" width="10.5703125" style="3" customWidth="1"/>
    <col min="15622" max="15622" width="34.140625" style="3" customWidth="1"/>
    <col min="15623" max="15872" width="9.140625" style="3"/>
    <col min="15873" max="15873" width="15" style="3" customWidth="1"/>
    <col min="15874" max="15874" width="28.140625" style="3" customWidth="1"/>
    <col min="15875" max="15876" width="9.140625" style="3"/>
    <col min="15877" max="15877" width="10.5703125" style="3" customWidth="1"/>
    <col min="15878" max="15878" width="34.140625" style="3" customWidth="1"/>
    <col min="15879" max="16128" width="9.140625" style="3"/>
    <col min="16129" max="16129" width="15" style="3" customWidth="1"/>
    <col min="16130" max="16130" width="28.140625" style="3" customWidth="1"/>
    <col min="16131" max="16132" width="9.140625" style="3"/>
    <col min="16133" max="16133" width="10.5703125" style="3" customWidth="1"/>
    <col min="16134" max="16134" width="34.140625" style="3" customWidth="1"/>
    <col min="16135" max="16384" width="9.140625" style="3"/>
  </cols>
  <sheetData>
    <row r="1" spans="2:6" ht="105" customHeight="1">
      <c r="B1" s="89"/>
      <c r="C1" s="88"/>
      <c r="D1" s="88"/>
      <c r="E1" s="88"/>
      <c r="F1" s="88"/>
    </row>
    <row r="2" spans="2:6">
      <c r="B2" s="88"/>
      <c r="C2" s="88"/>
      <c r="D2" s="88"/>
      <c r="E2" s="88"/>
      <c r="F2" s="88"/>
    </row>
    <row r="3" spans="2:6">
      <c r="B3" s="93"/>
      <c r="C3" s="93"/>
      <c r="D3" s="93"/>
      <c r="E3" s="93"/>
      <c r="F3" s="93"/>
    </row>
    <row r="4" spans="2:6">
      <c r="B4" s="93"/>
      <c r="C4" s="93"/>
      <c r="D4" s="93"/>
      <c r="E4" s="93"/>
      <c r="F4" s="93"/>
    </row>
    <row r="5" spans="2:6">
      <c r="B5" s="93"/>
      <c r="C5" s="93"/>
      <c r="D5" s="93"/>
      <c r="E5" s="93"/>
      <c r="F5" s="93"/>
    </row>
    <row r="6" spans="2:6" ht="13.5" customHeight="1">
      <c r="B6" s="93"/>
      <c r="C6" s="93"/>
      <c r="D6" s="93"/>
      <c r="E6" s="93"/>
      <c r="F6" s="93"/>
    </row>
    <row r="7" spans="2:6">
      <c r="B7" s="93"/>
      <c r="C7" s="93"/>
      <c r="D7" s="93"/>
      <c r="E7" s="93"/>
      <c r="F7" s="93"/>
    </row>
    <row r="8" spans="2:6">
      <c r="B8" s="93"/>
      <c r="C8" s="93"/>
      <c r="D8" s="93"/>
      <c r="E8" s="93"/>
      <c r="F8" s="93"/>
    </row>
    <row r="9" spans="2:6">
      <c r="B9" s="93"/>
      <c r="C9" s="93"/>
      <c r="D9" s="93"/>
      <c r="E9" s="93"/>
      <c r="F9" s="93"/>
    </row>
    <row r="10" spans="2:6">
      <c r="B10" s="4"/>
      <c r="C10" s="88"/>
      <c r="D10" s="88"/>
      <c r="E10" s="88"/>
      <c r="F10" s="88"/>
    </row>
    <row r="11" spans="2:6">
      <c r="B11" s="93"/>
      <c r="C11" s="93"/>
      <c r="D11" s="93"/>
      <c r="E11" s="93"/>
      <c r="F11" s="93"/>
    </row>
    <row r="12" spans="2:6">
      <c r="B12" s="93"/>
      <c r="C12" s="93"/>
      <c r="D12" s="93"/>
      <c r="E12" s="93"/>
      <c r="F12" s="93"/>
    </row>
    <row r="13" spans="2:6">
      <c r="B13" s="93"/>
      <c r="C13" s="93"/>
      <c r="D13" s="93"/>
      <c r="E13" s="93"/>
      <c r="F13" s="93"/>
    </row>
    <row r="14" spans="2:6">
      <c r="B14" s="93"/>
      <c r="C14" s="93"/>
      <c r="D14" s="93"/>
      <c r="E14" s="93"/>
      <c r="F14" s="93"/>
    </row>
    <row r="15" spans="2:6">
      <c r="B15" s="93"/>
      <c r="C15" s="93"/>
      <c r="D15" s="93"/>
      <c r="E15" s="93"/>
      <c r="F15" s="93"/>
    </row>
    <row r="16" spans="2:6">
      <c r="B16" s="93"/>
      <c r="C16" s="93"/>
      <c r="D16" s="93"/>
      <c r="E16" s="93"/>
      <c r="F16" s="93"/>
    </row>
    <row r="17" spans="2:6">
      <c r="B17" s="93"/>
      <c r="C17" s="93"/>
      <c r="D17" s="93"/>
      <c r="E17" s="93"/>
      <c r="F17" s="93"/>
    </row>
    <row r="18" spans="2:6">
      <c r="B18" s="93"/>
      <c r="C18" s="93"/>
      <c r="D18" s="93"/>
      <c r="E18" s="93"/>
      <c r="F18" s="93"/>
    </row>
    <row r="19" spans="2:6">
      <c r="B19" s="93"/>
      <c r="C19" s="93"/>
      <c r="D19" s="93"/>
      <c r="E19" s="93"/>
      <c r="F19" s="93"/>
    </row>
    <row r="20" spans="2:6">
      <c r="B20" s="94"/>
      <c r="C20" s="93"/>
      <c r="D20" s="93"/>
      <c r="E20" s="93"/>
      <c r="F20" s="93"/>
    </row>
    <row r="21" spans="2:6">
      <c r="B21" s="93"/>
      <c r="C21" s="93"/>
      <c r="D21" s="93"/>
      <c r="E21" s="93"/>
      <c r="F21" s="93"/>
    </row>
    <row r="22" spans="2:6">
      <c r="B22" s="93"/>
      <c r="C22" s="93"/>
      <c r="D22" s="93"/>
      <c r="E22" s="93"/>
      <c r="F22" s="93"/>
    </row>
    <row r="23" spans="2:6">
      <c r="B23" s="95"/>
      <c r="C23" s="95"/>
      <c r="D23" s="95"/>
      <c r="E23" s="95"/>
      <c r="F23" s="95"/>
    </row>
    <row r="24" spans="2:6">
      <c r="B24" s="95"/>
      <c r="C24" s="95"/>
      <c r="D24" s="95"/>
      <c r="E24" s="95"/>
      <c r="F24" s="95"/>
    </row>
    <row r="25" spans="2:6">
      <c r="B25" s="95"/>
      <c r="C25" s="95"/>
      <c r="D25" s="95"/>
      <c r="E25" s="95"/>
      <c r="F25" s="95"/>
    </row>
    <row r="26" spans="2:6">
      <c r="B26" s="95"/>
      <c r="C26" s="95"/>
      <c r="D26" s="95"/>
      <c r="E26" s="95"/>
      <c r="F26" s="95"/>
    </row>
    <row r="27" spans="2:6">
      <c r="B27" s="93"/>
      <c r="C27" s="93"/>
      <c r="D27" s="93"/>
      <c r="E27" s="93"/>
      <c r="F27" s="93"/>
    </row>
    <row r="28" spans="2:6">
      <c r="B28" s="93"/>
      <c r="C28" s="93"/>
      <c r="D28" s="93"/>
      <c r="E28" s="93"/>
      <c r="F28" s="93"/>
    </row>
    <row r="29" spans="2:6">
      <c r="B29" s="93"/>
      <c r="C29" s="93"/>
      <c r="D29" s="93"/>
      <c r="E29" s="93"/>
      <c r="F29" s="93"/>
    </row>
    <row r="30" spans="2:6">
      <c r="B30" s="93"/>
      <c r="C30" s="93"/>
      <c r="D30" s="93"/>
      <c r="E30" s="93"/>
      <c r="F30" s="93"/>
    </row>
    <row r="31" spans="2:6">
      <c r="B31" s="93"/>
      <c r="C31" s="93"/>
      <c r="D31" s="93"/>
      <c r="E31" s="93"/>
      <c r="F31" s="93"/>
    </row>
    <row r="32" spans="2:6">
      <c r="B32" s="88"/>
      <c r="C32" s="88"/>
      <c r="D32" s="88"/>
      <c r="E32" s="88"/>
      <c r="F32" s="88"/>
    </row>
    <row r="33" spans="1:6">
      <c r="B33" s="88"/>
      <c r="C33" s="88"/>
      <c r="D33" s="88"/>
      <c r="E33" s="88"/>
      <c r="F33" s="88"/>
    </row>
    <row r="34" spans="1:6">
      <c r="B34" s="88"/>
      <c r="C34" s="88"/>
      <c r="D34" s="88"/>
      <c r="E34" s="88"/>
      <c r="F34" s="88"/>
    </row>
    <row r="35" spans="1:6">
      <c r="B35" s="88"/>
      <c r="C35" s="88"/>
      <c r="D35" s="88"/>
      <c r="E35" s="88"/>
      <c r="F35" s="88"/>
    </row>
    <row r="36" spans="1:6">
      <c r="B36" s="88"/>
      <c r="C36" s="88"/>
      <c r="D36" s="88"/>
      <c r="E36" s="88"/>
      <c r="F36" s="88"/>
    </row>
    <row r="37" spans="1:6">
      <c r="B37" s="88"/>
      <c r="C37" s="88"/>
      <c r="D37" s="88"/>
      <c r="E37" s="88"/>
      <c r="F37" s="88"/>
    </row>
    <row r="38" spans="1:6">
      <c r="A38" s="5"/>
      <c r="B38" s="93"/>
      <c r="C38" s="93"/>
      <c r="D38" s="93"/>
      <c r="E38" s="93"/>
      <c r="F38" s="93"/>
    </row>
    <row r="39" spans="1:6">
      <c r="A39" s="5"/>
      <c r="B39" s="88"/>
      <c r="C39" s="88"/>
      <c r="D39" s="88"/>
      <c r="E39" s="88"/>
      <c r="F39" s="88"/>
    </row>
    <row r="40" spans="1:6">
      <c r="A40" s="5"/>
      <c r="B40" s="88"/>
      <c r="C40" s="88"/>
      <c r="D40" s="88"/>
      <c r="E40" s="88"/>
      <c r="F40" s="88"/>
    </row>
    <row r="41" spans="1:6">
      <c r="A41" s="5"/>
      <c r="B41" s="88"/>
      <c r="C41" s="88"/>
      <c r="D41" s="88"/>
      <c r="E41" s="88"/>
      <c r="F41" s="88"/>
    </row>
    <row r="42" spans="1:6">
      <c r="B42" s="93"/>
      <c r="C42" s="93"/>
      <c r="D42" s="93"/>
      <c r="E42" s="93"/>
      <c r="F42" s="93"/>
    </row>
    <row r="43" spans="1:6" ht="15.75">
      <c r="A43" s="6"/>
      <c r="B43" s="7"/>
      <c r="C43" s="7"/>
      <c r="D43" s="7"/>
      <c r="E43" s="7"/>
      <c r="F43" s="7"/>
    </row>
    <row r="44" spans="1:6">
      <c r="B44" s="93"/>
      <c r="C44" s="93"/>
      <c r="D44" s="93"/>
      <c r="E44" s="93"/>
      <c r="F44" s="93"/>
    </row>
    <row r="45" spans="1:6">
      <c r="A45" s="8"/>
      <c r="C45" s="8"/>
      <c r="D45" s="8"/>
      <c r="E45" s="8"/>
      <c r="F45" s="8"/>
    </row>
    <row r="46" spans="1:6">
      <c r="A46" s="8"/>
      <c r="C46" s="8"/>
      <c r="D46" s="8"/>
      <c r="E46" s="8"/>
      <c r="F46" s="8"/>
    </row>
    <row r="47" spans="1:6">
      <c r="B47" s="93"/>
      <c r="C47" s="93"/>
      <c r="D47" s="93"/>
      <c r="E47" s="93"/>
      <c r="F47" s="93"/>
    </row>
    <row r="48" spans="1:6">
      <c r="A48" s="9"/>
      <c r="B48" s="93"/>
      <c r="C48" s="93"/>
      <c r="D48" s="93"/>
      <c r="E48" s="93"/>
      <c r="F48" s="93"/>
    </row>
    <row r="49" spans="1:6">
      <c r="A49" s="9"/>
      <c r="B49" s="93"/>
      <c r="C49" s="93"/>
      <c r="D49" s="93"/>
      <c r="E49" s="93"/>
      <c r="F49" s="93"/>
    </row>
    <row r="50" spans="1:6">
      <c r="A50" s="9"/>
      <c r="B50" s="93"/>
      <c r="C50" s="93"/>
      <c r="D50" s="93"/>
      <c r="E50" s="93"/>
      <c r="F50" s="93"/>
    </row>
    <row r="51" spans="1:6">
      <c r="A51" s="9"/>
      <c r="B51" s="93"/>
      <c r="C51" s="93"/>
      <c r="D51" s="93"/>
      <c r="E51" s="93"/>
      <c r="F51" s="93"/>
    </row>
    <row r="52" spans="1:6">
      <c r="A52" s="9"/>
    </row>
    <row r="53" spans="1:6">
      <c r="A53" s="9"/>
    </row>
    <row r="54" spans="1:6">
      <c r="A54" s="9"/>
      <c r="B54" s="93"/>
      <c r="C54" s="93"/>
      <c r="D54" s="93"/>
      <c r="E54" s="93"/>
      <c r="F54" s="93"/>
    </row>
    <row r="55" spans="1:6">
      <c r="A55" s="9"/>
      <c r="B55" s="93"/>
      <c r="C55" s="93"/>
      <c r="D55" s="93"/>
      <c r="E55" s="93"/>
      <c r="F55" s="93"/>
    </row>
    <row r="56" spans="1:6">
      <c r="A56" s="9"/>
      <c r="B56" s="93"/>
      <c r="C56" s="93"/>
      <c r="D56" s="93"/>
      <c r="E56" s="93"/>
      <c r="F56" s="93"/>
    </row>
    <row r="57" spans="1:6">
      <c r="A57" s="9"/>
      <c r="B57" s="93"/>
      <c r="C57" s="93"/>
      <c r="D57" s="93"/>
      <c r="E57" s="93"/>
      <c r="F57" s="93"/>
    </row>
    <row r="58" spans="1:6">
      <c r="A58" s="9"/>
      <c r="B58" s="93"/>
      <c r="C58" s="93"/>
      <c r="D58" s="93"/>
      <c r="E58" s="93"/>
      <c r="F58" s="93"/>
    </row>
    <row r="59" spans="1:6">
      <c r="A59" s="9"/>
      <c r="B59" s="93"/>
      <c r="C59" s="93"/>
      <c r="D59" s="93"/>
      <c r="E59" s="93"/>
      <c r="F59" s="93"/>
    </row>
    <row r="60" spans="1:6">
      <c r="A60" s="9"/>
      <c r="B60" s="93"/>
      <c r="C60" s="93"/>
      <c r="D60" s="93"/>
      <c r="E60" s="93"/>
      <c r="F60" s="93"/>
    </row>
    <row r="61" spans="1:6">
      <c r="A61" s="9"/>
      <c r="B61" s="93"/>
      <c r="C61" s="93"/>
      <c r="D61" s="93"/>
      <c r="E61" s="93"/>
      <c r="F61" s="93"/>
    </row>
    <row r="62" spans="1:6">
      <c r="A62" s="9"/>
      <c r="B62" s="93"/>
      <c r="C62" s="93"/>
      <c r="D62" s="93"/>
      <c r="E62" s="93"/>
      <c r="F62" s="93"/>
    </row>
    <row r="63" spans="1:6">
      <c r="A63" s="9"/>
      <c r="B63" s="93"/>
      <c r="C63" s="93"/>
      <c r="D63" s="93"/>
      <c r="E63" s="93"/>
      <c r="F63" s="93"/>
    </row>
    <row r="64" spans="1:6">
      <c r="A64" s="9"/>
      <c r="B64" s="93"/>
      <c r="C64" s="93"/>
      <c r="D64" s="93"/>
      <c r="E64" s="93"/>
      <c r="F64" s="93"/>
    </row>
    <row r="65" spans="1:6">
      <c r="A65" s="10"/>
      <c r="B65" s="93"/>
      <c r="C65" s="93"/>
      <c r="D65" s="93"/>
      <c r="E65" s="93"/>
      <c r="F65" s="93"/>
    </row>
    <row r="66" spans="1:6">
      <c r="A66" s="10"/>
      <c r="B66" s="88"/>
      <c r="C66" s="88"/>
      <c r="D66" s="88"/>
      <c r="E66" s="88"/>
      <c r="F66" s="88"/>
    </row>
    <row r="67" spans="1:6">
      <c r="A67" s="11"/>
      <c r="B67" s="11"/>
      <c r="C67" s="11"/>
      <c r="D67" s="11"/>
      <c r="E67" s="11"/>
      <c r="F67" s="11"/>
    </row>
    <row r="68" spans="1:6">
      <c r="A68" s="9"/>
      <c r="B68" s="93"/>
      <c r="C68" s="93"/>
      <c r="D68" s="93"/>
      <c r="E68" s="93"/>
      <c r="F68" s="93"/>
    </row>
    <row r="69" spans="1:6">
      <c r="A69" s="9"/>
      <c r="B69" s="93"/>
      <c r="C69" s="93"/>
      <c r="D69" s="93"/>
      <c r="E69" s="93"/>
      <c r="F69" s="93"/>
    </row>
    <row r="70" spans="1:6">
      <c r="A70" s="9"/>
      <c r="B70" s="93"/>
      <c r="C70" s="93"/>
      <c r="D70" s="93"/>
      <c r="E70" s="93"/>
      <c r="F70" s="93"/>
    </row>
    <row r="71" spans="1:6">
      <c r="A71" s="9"/>
      <c r="B71" s="93"/>
      <c r="C71" s="93"/>
      <c r="D71" s="93"/>
      <c r="E71" s="93"/>
      <c r="F71" s="93"/>
    </row>
    <row r="72" spans="1:6">
      <c r="A72" s="9"/>
      <c r="B72" s="93"/>
      <c r="C72" s="93"/>
      <c r="D72" s="93"/>
      <c r="E72" s="93"/>
      <c r="F72" s="93"/>
    </row>
    <row r="73" spans="1:6">
      <c r="A73" s="9"/>
      <c r="B73" s="93"/>
      <c r="C73" s="93"/>
      <c r="D73" s="93"/>
      <c r="E73" s="93"/>
      <c r="F73" s="93"/>
    </row>
    <row r="74" spans="1:6">
      <c r="A74" s="9"/>
      <c r="B74" s="93"/>
      <c r="C74" s="93"/>
      <c r="D74" s="93"/>
      <c r="E74" s="93"/>
      <c r="F74" s="93"/>
    </row>
    <row r="75" spans="1:6">
      <c r="A75" s="9"/>
      <c r="B75" s="93"/>
      <c r="C75" s="93"/>
      <c r="D75" s="93"/>
      <c r="E75" s="93"/>
      <c r="F75" s="93"/>
    </row>
    <row r="76" spans="1:6">
      <c r="A76" s="9"/>
      <c r="B76" s="93"/>
      <c r="C76" s="93"/>
      <c r="D76" s="93"/>
      <c r="E76" s="93"/>
      <c r="F76" s="93"/>
    </row>
    <row r="77" spans="1:6">
      <c r="A77" s="9"/>
      <c r="B77" s="93"/>
      <c r="C77" s="93"/>
      <c r="D77" s="93"/>
      <c r="E77" s="93"/>
      <c r="F77" s="93"/>
    </row>
    <row r="78" spans="1:6">
      <c r="A78" s="9"/>
      <c r="B78" s="93"/>
      <c r="C78" s="93"/>
      <c r="D78" s="93"/>
      <c r="E78" s="93"/>
      <c r="F78" s="93"/>
    </row>
    <row r="79" spans="1:6">
      <c r="A79" s="9"/>
      <c r="B79" s="88"/>
      <c r="C79" s="88"/>
      <c r="D79" s="88"/>
      <c r="E79" s="88"/>
      <c r="F79" s="88"/>
    </row>
    <row r="80" spans="1:6">
      <c r="A80" s="9"/>
      <c r="B80" s="93"/>
      <c r="C80" s="93"/>
      <c r="D80" s="93"/>
      <c r="E80" s="93"/>
      <c r="F80" s="93"/>
    </row>
    <row r="81" spans="1:6">
      <c r="A81" s="9"/>
      <c r="B81" s="93"/>
      <c r="C81" s="93"/>
      <c r="D81" s="93"/>
      <c r="E81" s="93"/>
      <c r="F81" s="93"/>
    </row>
    <row r="82" spans="1:6">
      <c r="A82" s="9"/>
      <c r="B82" s="93"/>
      <c r="C82" s="93"/>
      <c r="D82" s="93"/>
      <c r="E82" s="93"/>
      <c r="F82" s="93"/>
    </row>
    <row r="83" spans="1:6">
      <c r="B83" s="88"/>
      <c r="C83" s="88"/>
      <c r="D83" s="88"/>
      <c r="E83" s="88"/>
      <c r="F83" s="88"/>
    </row>
    <row r="84" spans="1:6">
      <c r="A84" s="9"/>
      <c r="B84" s="88"/>
      <c r="C84" s="88"/>
      <c r="D84" s="88"/>
      <c r="E84" s="88"/>
      <c r="F84" s="88"/>
    </row>
    <row r="85" spans="1:6">
      <c r="A85" s="9"/>
      <c r="B85" s="93"/>
      <c r="C85" s="93"/>
      <c r="D85" s="93"/>
      <c r="E85" s="93"/>
      <c r="F85" s="93"/>
    </row>
    <row r="86" spans="1:6">
      <c r="A86" s="9"/>
      <c r="B86" s="93"/>
      <c r="C86" s="93"/>
      <c r="D86" s="93"/>
      <c r="E86" s="93"/>
      <c r="F86" s="93"/>
    </row>
    <row r="87" spans="1:6">
      <c r="A87" s="9"/>
      <c r="B87" s="93"/>
      <c r="C87" s="93"/>
      <c r="D87" s="93"/>
      <c r="E87" s="93"/>
      <c r="F87" s="93"/>
    </row>
    <row r="88" spans="1:6">
      <c r="A88" s="9"/>
      <c r="B88" s="93"/>
      <c r="C88" s="93"/>
      <c r="D88" s="93"/>
      <c r="E88" s="93"/>
      <c r="F88" s="93"/>
    </row>
    <row r="89" spans="1:6">
      <c r="A89" s="9"/>
      <c r="B89" s="93"/>
      <c r="C89" s="93"/>
      <c r="D89" s="93"/>
      <c r="E89" s="93"/>
      <c r="F89" s="93"/>
    </row>
    <row r="90" spans="1:6">
      <c r="A90" s="9"/>
      <c r="B90" s="93"/>
      <c r="C90" s="93"/>
      <c r="D90" s="93"/>
      <c r="E90" s="93"/>
      <c r="F90" s="93"/>
    </row>
    <row r="91" spans="1:6">
      <c r="A91" s="9"/>
      <c r="B91" s="93"/>
      <c r="C91" s="93"/>
      <c r="D91" s="93"/>
      <c r="E91" s="93"/>
      <c r="F91" s="93"/>
    </row>
    <row r="92" spans="1:6">
      <c r="A92" s="9"/>
      <c r="B92" s="93"/>
      <c r="C92" s="93"/>
      <c r="D92" s="93"/>
      <c r="E92" s="93"/>
      <c r="F92" s="93"/>
    </row>
    <row r="93" spans="1:6">
      <c r="A93" s="9"/>
      <c r="B93" s="12"/>
      <c r="C93" s="88"/>
      <c r="D93" s="88"/>
      <c r="E93" s="88"/>
      <c r="F93" s="88"/>
    </row>
    <row r="94" spans="1:6">
      <c r="A94" s="9"/>
      <c r="B94" s="88"/>
      <c r="C94" s="88"/>
      <c r="D94" s="88"/>
      <c r="E94" s="88"/>
      <c r="F94" s="88"/>
    </row>
    <row r="95" spans="1:6">
      <c r="A95" s="9"/>
      <c r="B95" s="88"/>
      <c r="C95" s="88"/>
      <c r="D95" s="88"/>
      <c r="E95" s="88"/>
      <c r="F95" s="88"/>
    </row>
    <row r="96" spans="1:6">
      <c r="A96" s="9"/>
      <c r="B96" s="88"/>
      <c r="C96" s="88"/>
      <c r="D96" s="88"/>
      <c r="E96" s="88"/>
      <c r="F96" s="88"/>
    </row>
    <row r="97" spans="1:6">
      <c r="A97" s="9"/>
      <c r="B97" s="88"/>
      <c r="C97" s="88"/>
      <c r="D97" s="88"/>
      <c r="E97" s="88"/>
      <c r="F97" s="88"/>
    </row>
    <row r="98" spans="1:6">
      <c r="A98" s="9"/>
      <c r="B98" s="88"/>
      <c r="C98" s="88"/>
      <c r="D98" s="88"/>
      <c r="E98" s="88"/>
      <c r="F98" s="88"/>
    </row>
    <row r="99" spans="1:6">
      <c r="A99" s="9"/>
      <c r="B99" s="88"/>
      <c r="C99" s="88"/>
      <c r="D99" s="88"/>
      <c r="E99" s="88"/>
      <c r="F99" s="88"/>
    </row>
    <row r="100" spans="1:6">
      <c r="A100" s="9"/>
      <c r="B100" s="88"/>
      <c r="C100" s="88"/>
      <c r="D100" s="88"/>
      <c r="E100" s="88"/>
      <c r="F100" s="88"/>
    </row>
    <row r="101" spans="1:6">
      <c r="A101" s="9"/>
      <c r="B101" s="88"/>
      <c r="C101" s="88"/>
      <c r="D101" s="88"/>
      <c r="E101" s="88"/>
      <c r="F101" s="88"/>
    </row>
    <row r="102" spans="1:6">
      <c r="A102" s="9"/>
      <c r="B102" s="88"/>
      <c r="C102" s="88"/>
      <c r="D102" s="88"/>
      <c r="E102" s="88"/>
      <c r="F102" s="88"/>
    </row>
    <row r="103" spans="1:6">
      <c r="A103" s="9"/>
      <c r="B103" s="88"/>
      <c r="C103" s="88"/>
      <c r="D103" s="88"/>
      <c r="E103" s="88"/>
      <c r="F103" s="88"/>
    </row>
    <row r="104" spans="1:6">
      <c r="A104" s="9"/>
      <c r="B104" s="88"/>
      <c r="C104" s="88"/>
      <c r="D104" s="88"/>
      <c r="E104" s="88"/>
      <c r="F104" s="88"/>
    </row>
    <row r="105" spans="1:6">
      <c r="A105" s="9"/>
      <c r="B105" s="88"/>
      <c r="C105" s="88"/>
      <c r="D105" s="88"/>
      <c r="E105" s="88"/>
      <c r="F105" s="88"/>
    </row>
    <row r="106" spans="1:6">
      <c r="A106" s="9"/>
      <c r="B106" s="88"/>
      <c r="C106" s="88"/>
      <c r="D106" s="88"/>
      <c r="E106" s="88"/>
      <c r="F106" s="88"/>
    </row>
    <row r="107" spans="1:6">
      <c r="A107" s="9"/>
      <c r="B107" s="88"/>
      <c r="C107" s="88"/>
      <c r="D107" s="88"/>
      <c r="E107" s="88"/>
      <c r="F107" s="88"/>
    </row>
    <row r="108" spans="1:6">
      <c r="A108" s="9"/>
      <c r="B108" s="88"/>
      <c r="C108" s="88"/>
      <c r="D108" s="88"/>
      <c r="E108" s="88"/>
      <c r="F108" s="88"/>
    </row>
    <row r="109" spans="1:6">
      <c r="A109" s="9"/>
      <c r="B109" s="88"/>
      <c r="C109" s="88"/>
      <c r="D109" s="88"/>
      <c r="E109" s="88"/>
      <c r="F109" s="88"/>
    </row>
    <row r="110" spans="1:6">
      <c r="A110" s="9"/>
      <c r="B110" s="88"/>
      <c r="C110" s="88"/>
      <c r="D110" s="88"/>
      <c r="E110" s="88"/>
      <c r="F110" s="88"/>
    </row>
    <row r="111" spans="1:6">
      <c r="A111" s="9"/>
      <c r="B111" s="88"/>
      <c r="C111" s="88"/>
      <c r="D111" s="88"/>
      <c r="E111" s="88"/>
      <c r="F111" s="88"/>
    </row>
    <row r="112" spans="1:6">
      <c r="A112" s="9"/>
      <c r="B112" s="88"/>
      <c r="C112" s="88"/>
      <c r="D112" s="88"/>
      <c r="E112" s="88"/>
      <c r="F112" s="88"/>
    </row>
    <row r="113" spans="1:6">
      <c r="A113" s="9"/>
      <c r="B113" s="88"/>
      <c r="C113" s="88"/>
      <c r="D113" s="88"/>
      <c r="E113" s="88"/>
      <c r="F113" s="88"/>
    </row>
    <row r="114" spans="1:6">
      <c r="A114" s="9"/>
      <c r="B114" s="88"/>
      <c r="C114" s="88"/>
      <c r="D114" s="88"/>
      <c r="E114" s="88"/>
      <c r="F114" s="88"/>
    </row>
    <row r="115" spans="1:6">
      <c r="A115" s="9"/>
      <c r="B115" s="88"/>
      <c r="C115" s="88"/>
      <c r="D115" s="88"/>
      <c r="E115" s="88"/>
      <c r="F115" s="88"/>
    </row>
    <row r="116" spans="1:6">
      <c r="A116" s="9"/>
      <c r="B116" s="88"/>
      <c r="C116" s="88"/>
      <c r="D116" s="88"/>
      <c r="E116" s="88"/>
      <c r="F116" s="88"/>
    </row>
    <row r="117" spans="1:6">
      <c r="A117" s="9"/>
      <c r="B117" s="88"/>
      <c r="C117" s="88"/>
      <c r="D117" s="88"/>
      <c r="E117" s="88"/>
      <c r="F117" s="88"/>
    </row>
    <row r="118" spans="1:6">
      <c r="A118" s="9"/>
      <c r="B118" s="88"/>
      <c r="C118" s="88"/>
      <c r="D118" s="88"/>
      <c r="E118" s="88"/>
      <c r="F118" s="88"/>
    </row>
    <row r="119" spans="1:6">
      <c r="A119" s="9"/>
      <c r="B119" s="88"/>
      <c r="C119" s="88"/>
      <c r="D119" s="88"/>
      <c r="E119" s="88"/>
      <c r="F119" s="88"/>
    </row>
    <row r="120" spans="1:6">
      <c r="A120" s="9"/>
      <c r="B120" s="88"/>
      <c r="C120" s="88"/>
      <c r="D120" s="88"/>
      <c r="E120" s="88"/>
      <c r="F120" s="88"/>
    </row>
    <row r="121" spans="1:6">
      <c r="A121" s="9"/>
      <c r="B121" s="88"/>
      <c r="C121" s="88"/>
      <c r="D121" s="88"/>
      <c r="E121" s="88"/>
      <c r="F121" s="88"/>
    </row>
    <row r="122" spans="1:6">
      <c r="A122" s="9"/>
      <c r="B122" s="88"/>
      <c r="C122" s="88"/>
      <c r="D122" s="88"/>
      <c r="E122" s="88"/>
      <c r="F122" s="88"/>
    </row>
    <row r="123" spans="1:6">
      <c r="A123" s="9"/>
      <c r="B123" s="88"/>
      <c r="C123" s="88"/>
      <c r="D123" s="88"/>
      <c r="E123" s="88"/>
      <c r="F123" s="88"/>
    </row>
    <row r="124" spans="1:6">
      <c r="B124" s="88"/>
      <c r="C124" s="88"/>
      <c r="D124" s="88"/>
      <c r="E124" s="88"/>
      <c r="F124" s="88"/>
    </row>
    <row r="125" spans="1:6">
      <c r="B125" s="88"/>
      <c r="C125" s="13"/>
      <c r="D125" s="13"/>
      <c r="E125" s="13"/>
      <c r="F125" s="13"/>
    </row>
    <row r="126" spans="1:6">
      <c r="A126" s="11"/>
      <c r="B126" s="13"/>
      <c r="C126" s="88"/>
      <c r="D126" s="88"/>
      <c r="E126" s="88"/>
      <c r="F126" s="88"/>
    </row>
    <row r="127" spans="1:6">
      <c r="B127" s="88"/>
      <c r="C127" s="88"/>
      <c r="D127" s="88"/>
      <c r="E127" s="88"/>
      <c r="F127" s="88"/>
    </row>
    <row r="128" spans="1:6">
      <c r="A128" s="9"/>
      <c r="B128" s="88"/>
      <c r="C128" s="88"/>
      <c r="D128" s="88"/>
      <c r="E128" s="88"/>
      <c r="F128" s="88"/>
    </row>
    <row r="129" spans="1:6">
      <c r="A129" s="9"/>
      <c r="B129" s="88"/>
      <c r="C129" s="88"/>
      <c r="D129" s="88"/>
      <c r="E129" s="88"/>
      <c r="F129" s="88"/>
    </row>
    <row r="130" spans="1:6">
      <c r="A130" s="9"/>
      <c r="B130" s="88"/>
      <c r="C130" s="88"/>
      <c r="D130" s="88"/>
      <c r="E130" s="88"/>
      <c r="F130" s="88"/>
    </row>
    <row r="131" spans="1:6">
      <c r="B131" s="88"/>
      <c r="C131" s="88"/>
      <c r="D131" s="88"/>
      <c r="E131" s="88"/>
    </row>
    <row r="132" spans="1:6">
      <c r="B132" s="88"/>
      <c r="C132" s="88"/>
      <c r="D132" s="88"/>
      <c r="E132" s="88"/>
    </row>
    <row r="133" spans="1:6">
      <c r="B133" s="88"/>
      <c r="C133" s="88"/>
      <c r="D133" s="88"/>
      <c r="E133" s="88"/>
    </row>
    <row r="134" spans="1:6">
      <c r="C134" s="90"/>
      <c r="D134" s="90"/>
      <c r="E134" s="14"/>
    </row>
    <row r="135" spans="1:6">
      <c r="C135" s="90"/>
      <c r="D135" s="90"/>
      <c r="E135" s="14"/>
    </row>
    <row r="136" spans="1:6">
      <c r="C136" s="90"/>
      <c r="D136" s="90"/>
      <c r="E136" s="14"/>
    </row>
    <row r="137" spans="1:6">
      <c r="C137" s="90"/>
      <c r="D137" s="90"/>
      <c r="E137" s="14"/>
    </row>
    <row r="138" spans="1:6">
      <c r="C138" s="90"/>
      <c r="D138" s="90"/>
      <c r="E138" s="14"/>
    </row>
    <row r="139" spans="1:6">
      <c r="C139" s="90"/>
      <c r="D139" s="90"/>
      <c r="E139" s="14"/>
    </row>
    <row r="140" spans="1:6">
      <c r="C140" s="90"/>
      <c r="D140" s="90"/>
      <c r="E140" s="14"/>
    </row>
    <row r="141" spans="1:6">
      <c r="C141" s="90"/>
      <c r="D141" s="90"/>
      <c r="E141" s="14"/>
    </row>
    <row r="142" spans="1:6">
      <c r="C142" s="90"/>
      <c r="D142" s="90"/>
      <c r="E142" s="14"/>
    </row>
    <row r="143" spans="1:6">
      <c r="C143" s="90"/>
      <c r="D143" s="90"/>
      <c r="E143" s="14"/>
    </row>
    <row r="144" spans="1:6">
      <c r="C144" s="90"/>
      <c r="D144" s="90"/>
      <c r="E144" s="14"/>
    </row>
    <row r="145" spans="2:5">
      <c r="C145" s="90"/>
      <c r="D145" s="90"/>
      <c r="E145" s="14"/>
    </row>
    <row r="146" spans="2:5">
      <c r="C146" s="90"/>
      <c r="D146" s="90"/>
      <c r="E146" s="14"/>
    </row>
    <row r="147" spans="2:5">
      <c r="C147" s="90"/>
      <c r="D147" s="90"/>
      <c r="E147" s="14"/>
    </row>
    <row r="148" spans="2:5">
      <c r="C148" s="90"/>
      <c r="D148" s="90"/>
      <c r="E148" s="14"/>
    </row>
    <row r="149" spans="2:5">
      <c r="C149" s="90"/>
      <c r="D149" s="90"/>
      <c r="E149" s="14"/>
    </row>
    <row r="150" spans="2:5">
      <c r="C150" s="90"/>
      <c r="D150" s="90"/>
      <c r="E150" s="14"/>
    </row>
    <row r="151" spans="2:5">
      <c r="C151" s="90"/>
      <c r="D151" s="90"/>
      <c r="E151" s="14"/>
    </row>
    <row r="152" spans="2:5">
      <c r="C152" s="90"/>
      <c r="D152" s="90"/>
      <c r="E152" s="14"/>
    </row>
    <row r="153" spans="2:5" hidden="1">
      <c r="C153" s="90"/>
      <c r="D153" s="90"/>
      <c r="E153" s="14"/>
    </row>
    <row r="154" spans="2:5" hidden="1">
      <c r="C154" s="90"/>
      <c r="D154" s="90"/>
      <c r="E154" s="14"/>
    </row>
    <row r="155" spans="2:5" hidden="1">
      <c r="C155" s="90"/>
      <c r="D155" s="90"/>
      <c r="E155" s="14"/>
    </row>
    <row r="156" spans="2:5">
      <c r="C156" s="90"/>
      <c r="D156" s="90"/>
      <c r="E156" s="14"/>
    </row>
    <row r="157" spans="2:5">
      <c r="C157" s="90"/>
      <c r="D157" s="90"/>
      <c r="E157" s="14"/>
    </row>
    <row r="159" spans="2:5">
      <c r="B159" s="15"/>
      <c r="C159" s="88"/>
      <c r="D159" s="88"/>
      <c r="E159" s="88"/>
    </row>
  </sheetData>
  <mergeCells count="70">
    <mergeCell ref="B4:F4"/>
    <mergeCell ref="B3:F3"/>
    <mergeCell ref="B17:F17"/>
    <mergeCell ref="B5:F5"/>
    <mergeCell ref="B6:F6"/>
    <mergeCell ref="B7:F7"/>
    <mergeCell ref="B8:F8"/>
    <mergeCell ref="B9:F9"/>
    <mergeCell ref="B11:F11"/>
    <mergeCell ref="B12:F12"/>
    <mergeCell ref="B13:F13"/>
    <mergeCell ref="B14:F14"/>
    <mergeCell ref="B15:F15"/>
    <mergeCell ref="B16:F16"/>
    <mergeCell ref="B29:F29"/>
    <mergeCell ref="B18:F18"/>
    <mergeCell ref="B19:F19"/>
    <mergeCell ref="B20:F20"/>
    <mergeCell ref="B21:F21"/>
    <mergeCell ref="B22:F22"/>
    <mergeCell ref="B23:F23"/>
    <mergeCell ref="B24:F24"/>
    <mergeCell ref="B25:F25"/>
    <mergeCell ref="B26:F26"/>
    <mergeCell ref="B27:F27"/>
    <mergeCell ref="B28:F28"/>
    <mergeCell ref="B55:F55"/>
    <mergeCell ref="B30:F30"/>
    <mergeCell ref="B31:F31"/>
    <mergeCell ref="B38:F38"/>
    <mergeCell ref="B42:F42"/>
    <mergeCell ref="B44:F44"/>
    <mergeCell ref="B47:F47"/>
    <mergeCell ref="B48:F48"/>
    <mergeCell ref="B49:F49"/>
    <mergeCell ref="B50:F50"/>
    <mergeCell ref="B51:F51"/>
    <mergeCell ref="B54:F54"/>
    <mergeCell ref="B69:F69"/>
    <mergeCell ref="B56:F56"/>
    <mergeCell ref="B57:F57"/>
    <mergeCell ref="B58:F58"/>
    <mergeCell ref="B59:F59"/>
    <mergeCell ref="B60:F60"/>
    <mergeCell ref="B61:F61"/>
    <mergeCell ref="B62:F62"/>
    <mergeCell ref="B63:F63"/>
    <mergeCell ref="B64:F64"/>
    <mergeCell ref="B65:F65"/>
    <mergeCell ref="B68:F68"/>
    <mergeCell ref="B82:F82"/>
    <mergeCell ref="B70:F70"/>
    <mergeCell ref="B71:F71"/>
    <mergeCell ref="B72:F72"/>
    <mergeCell ref="B73:F73"/>
    <mergeCell ref="B74:F74"/>
    <mergeCell ref="B75:F75"/>
    <mergeCell ref="B76:F76"/>
    <mergeCell ref="B77:F77"/>
    <mergeCell ref="B78:F78"/>
    <mergeCell ref="B80:F80"/>
    <mergeCell ref="B81:F81"/>
    <mergeCell ref="B91:F91"/>
    <mergeCell ref="B92:F92"/>
    <mergeCell ref="B85:F85"/>
    <mergeCell ref="B86:F86"/>
    <mergeCell ref="B87:F87"/>
    <mergeCell ref="B88:F88"/>
    <mergeCell ref="B89:F89"/>
    <mergeCell ref="B90:F90"/>
  </mergeCells>
  <pageMargins left="0.7" right="0.7" top="0.75" bottom="0.75" header="0.3" footer="0.3"/>
  <pageSetup paperSize="9" scale="73" fitToHeight="0" orientation="portrait" r:id="rId1"/>
  <headerFooter>
    <oddFooter>&amp;CMateSel Instructions&amp;R&amp;P of &amp;N</oddFooter>
  </headerFooter>
  <rowBreaks count="3" manualBreakCount="3">
    <brk id="34" max="7" man="1"/>
    <brk id="98" max="7" man="1"/>
    <brk id="163"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I1" sqref="I1"/>
    </sheetView>
  </sheetViews>
  <sheetFormatPr defaultRowHeight="15"/>
  <cols>
    <col min="1" max="1" width="29.85546875" customWidth="1"/>
    <col min="2" max="7" width="9.5703125" customWidth="1"/>
    <col min="8" max="8" width="15.7109375" customWidth="1"/>
  </cols>
  <sheetData>
    <row r="1" spans="1:13" ht="19.5" thickBot="1">
      <c r="A1" s="31"/>
      <c r="B1" s="64"/>
      <c r="C1" s="62" t="s">
        <v>0</v>
      </c>
      <c r="D1" s="55"/>
      <c r="E1" s="55"/>
      <c r="F1" s="55"/>
      <c r="G1" s="45"/>
      <c r="H1" s="16" t="s">
        <v>1</v>
      </c>
      <c r="I1" s="3"/>
      <c r="J1" s="3"/>
    </row>
    <row r="2" spans="1:13" ht="15.75" thickBot="1">
      <c r="A2" s="56"/>
      <c r="B2" s="56"/>
      <c r="C2" s="56" t="s">
        <v>2</v>
      </c>
      <c r="D2" s="56"/>
      <c r="E2" s="56"/>
      <c r="F2" s="56"/>
      <c r="G2" s="48"/>
      <c r="H2" s="17" t="s">
        <v>3</v>
      </c>
      <c r="I2" s="3"/>
      <c r="J2" s="3"/>
    </row>
    <row r="3" spans="1:13" ht="15.75" thickBot="1">
      <c r="A3" s="57"/>
      <c r="B3" s="57"/>
      <c r="C3" s="57" t="s">
        <v>4</v>
      </c>
      <c r="D3" s="57"/>
      <c r="E3" s="57"/>
      <c r="F3" s="57"/>
      <c r="G3" s="49"/>
      <c r="H3" s="17" t="s">
        <v>5</v>
      </c>
      <c r="I3" s="3"/>
      <c r="J3" s="3"/>
    </row>
    <row r="4" spans="1:13" ht="15.75" thickBot="1">
      <c r="A4" s="57"/>
      <c r="B4" s="57"/>
      <c r="C4" s="57" t="s">
        <v>6</v>
      </c>
      <c r="D4" s="57"/>
      <c r="E4" s="57"/>
      <c r="F4" s="57"/>
      <c r="G4" s="49"/>
      <c r="H4" s="17" t="s">
        <v>7</v>
      </c>
      <c r="I4" s="3"/>
      <c r="J4" s="3"/>
    </row>
    <row r="5" spans="1:13" ht="15.75" thickBot="1">
      <c r="A5" s="59"/>
      <c r="B5" s="63"/>
      <c r="C5" s="59"/>
      <c r="D5" s="59"/>
      <c r="E5" s="59"/>
      <c r="F5" s="59"/>
      <c r="G5" s="18"/>
      <c r="H5" s="19"/>
      <c r="I5" s="3"/>
      <c r="J5" s="3"/>
    </row>
    <row r="6" spans="1:13" ht="15.75" thickBot="1">
      <c r="A6" s="58"/>
      <c r="B6" s="58" t="s">
        <v>8</v>
      </c>
      <c r="C6" s="54"/>
      <c r="D6" s="54"/>
      <c r="E6" s="54"/>
      <c r="F6" s="54"/>
      <c r="G6" s="50"/>
      <c r="H6" s="44" t="s">
        <v>9</v>
      </c>
      <c r="I6" s="3"/>
      <c r="J6" s="3"/>
    </row>
    <row r="7" spans="1:13" ht="15.75" thickBot="1">
      <c r="A7" s="58"/>
      <c r="B7" s="58" t="s">
        <v>10</v>
      </c>
      <c r="C7" s="58"/>
      <c r="D7" s="58"/>
      <c r="E7" s="58"/>
      <c r="F7" s="58"/>
      <c r="G7" s="50"/>
      <c r="H7" s="44">
        <v>20</v>
      </c>
      <c r="I7" s="3"/>
      <c r="J7" s="3"/>
    </row>
    <row r="8" spans="1:13" ht="15.75" thickBot="1">
      <c r="A8" s="58"/>
      <c r="B8" s="58" t="s">
        <v>11</v>
      </c>
      <c r="C8" s="54"/>
      <c r="D8" s="54"/>
      <c r="E8" s="54"/>
      <c r="F8" s="54"/>
      <c r="G8" s="50"/>
      <c r="H8" s="44">
        <v>2</v>
      </c>
      <c r="I8" s="28" t="str">
        <f>IF(H8=1,"High Gain",IF(H8=2,"Balanced",IF(H8=3,"Diversity","")))</f>
        <v>Balanced</v>
      </c>
      <c r="J8" s="3"/>
    </row>
    <row r="9" spans="1:13" ht="15.75" thickBot="1">
      <c r="A9" s="3"/>
      <c r="B9" s="31"/>
      <c r="C9" s="31"/>
      <c r="D9" s="60"/>
      <c r="E9" s="60"/>
      <c r="F9" s="60"/>
      <c r="G9" s="3"/>
      <c r="H9" s="3"/>
      <c r="I9" s="3"/>
      <c r="J9" s="3"/>
    </row>
    <row r="10" spans="1:13" ht="15.75" thickBot="1">
      <c r="A10" s="47" t="s">
        <v>12</v>
      </c>
      <c r="B10" s="52"/>
      <c r="C10" s="52"/>
      <c r="D10" s="52"/>
      <c r="E10" s="52"/>
      <c r="F10" s="52"/>
      <c r="G10" s="51"/>
      <c r="H10" s="43">
        <v>2</v>
      </c>
      <c r="I10" s="3"/>
      <c r="J10" s="3"/>
    </row>
    <row r="11" spans="1:13" ht="15.75" thickBot="1">
      <c r="A11" s="3"/>
      <c r="B11" s="53"/>
      <c r="C11" s="65"/>
      <c r="D11" s="60"/>
      <c r="E11" s="61"/>
      <c r="F11" s="61" t="str">
        <f>IF(H10="","",IF(H10=1,"Complete following fields:","Leave following fields blank, complete Dam Listing Template"))</f>
        <v>Leave following fields blank, complete Dam Listing Template</v>
      </c>
      <c r="G11" s="3"/>
      <c r="H11" s="3"/>
      <c r="I11" s="3"/>
      <c r="J11" s="3"/>
    </row>
    <row r="12" spans="1:13" ht="15.75" thickBot="1">
      <c r="A12" s="47" t="s">
        <v>13</v>
      </c>
      <c r="B12" s="52"/>
      <c r="C12" s="52"/>
      <c r="D12" s="52"/>
      <c r="E12" s="52"/>
      <c r="F12" s="52"/>
      <c r="G12" s="51"/>
      <c r="H12" s="21"/>
      <c r="I12" s="3" t="s">
        <v>14</v>
      </c>
      <c r="J12" s="3"/>
      <c r="M12" s="66"/>
    </row>
    <row r="13" spans="1:13" ht="15.75" thickBot="1">
      <c r="A13" s="47" t="str">
        <f>CONCATENATE("Select candidate heifers that have a minumum age of ",IF(H13&lt;5,"X",H13)," months at ",IF(H12="","the date of mating",TEXT(H12,"d/mm/yyyy")))</f>
        <v>Select candidate heifers that have a minumum age of X months at the date of mating</v>
      </c>
      <c r="B13" s="52"/>
      <c r="C13" s="52"/>
      <c r="D13" s="52"/>
      <c r="E13" s="52"/>
      <c r="F13" s="52"/>
      <c r="G13" s="51"/>
      <c r="H13" s="20"/>
      <c r="I13" s="3" t="s">
        <v>15</v>
      </c>
      <c r="J13" s="28" t="str">
        <f>IF(H13="","","Group 2")</f>
        <v/>
      </c>
    </row>
    <row r="14" spans="1:13" ht="15.75" thickBot="1">
      <c r="A14" s="47" t="s">
        <v>16</v>
      </c>
      <c r="B14" s="52"/>
      <c r="C14" s="52"/>
      <c r="D14" s="52"/>
      <c r="E14" s="52"/>
      <c r="F14" s="52"/>
      <c r="G14" s="51"/>
      <c r="H14" s="20"/>
      <c r="I14" s="3" t="s">
        <v>15</v>
      </c>
      <c r="J14" s="28" t="str">
        <f>IF(H14="","","Group 2")</f>
        <v/>
      </c>
    </row>
    <row r="15" spans="1:13" ht="15.75" thickBot="1">
      <c r="A15" s="47" t="s">
        <v>17</v>
      </c>
      <c r="B15" s="52"/>
      <c r="C15" s="52"/>
      <c r="D15" s="52"/>
      <c r="E15" s="52"/>
      <c r="F15" s="52"/>
      <c r="G15" s="51"/>
      <c r="H15" s="20"/>
      <c r="I15" s="3" t="s">
        <v>15</v>
      </c>
      <c r="J15" s="28" t="str">
        <f>IF(H15="","","Group 1")</f>
        <v/>
      </c>
    </row>
    <row r="16" spans="1:13">
      <c r="A16" s="3"/>
      <c r="B16" s="3"/>
      <c r="C16" s="3"/>
      <c r="D16" s="3"/>
      <c r="E16" s="3"/>
      <c r="F16" s="3"/>
      <c r="G16" s="3"/>
      <c r="H16" s="3"/>
      <c r="I16" s="3"/>
      <c r="J16" s="3"/>
    </row>
    <row r="17" spans="1:10">
      <c r="A17" s="27" t="s">
        <v>18</v>
      </c>
      <c r="B17" s="27"/>
      <c r="C17" s="27"/>
      <c r="D17" s="27"/>
      <c r="E17" s="27"/>
      <c r="F17" s="27"/>
      <c r="G17" s="27"/>
      <c r="H17" s="3"/>
      <c r="I17" s="3"/>
      <c r="J17" s="3"/>
    </row>
    <row r="18" spans="1:10">
      <c r="A18" s="91" t="s">
        <v>19</v>
      </c>
      <c r="B18" s="91"/>
      <c r="C18" s="91"/>
      <c r="D18" s="91"/>
      <c r="E18" s="91"/>
      <c r="F18" s="91"/>
      <c r="G18" s="91"/>
      <c r="H18" s="3"/>
      <c r="I18" s="3"/>
      <c r="J18" s="3"/>
    </row>
    <row r="19" spans="1:10">
      <c r="A19" s="92" t="s">
        <v>20</v>
      </c>
      <c r="B19" s="92"/>
      <c r="C19" s="92"/>
      <c r="D19" s="92"/>
      <c r="E19" s="92"/>
      <c r="F19" s="92"/>
      <c r="G19" s="92"/>
      <c r="H19" s="3"/>
      <c r="I19" s="3"/>
      <c r="J19" s="3"/>
    </row>
    <row r="20" spans="1:10">
      <c r="A20" s="91"/>
      <c r="B20" s="91"/>
      <c r="C20" s="91"/>
      <c r="D20" s="91"/>
      <c r="E20" s="91"/>
      <c r="F20" s="91"/>
      <c r="G20" s="91"/>
      <c r="H20" s="3"/>
      <c r="I20" s="3"/>
      <c r="J20" s="3"/>
    </row>
    <row r="21" spans="1:10" ht="15.75" thickBot="1">
      <c r="A21" s="69" t="s">
        <v>21</v>
      </c>
      <c r="B21" s="91"/>
      <c r="C21" s="91"/>
      <c r="D21" s="91"/>
      <c r="E21" s="91"/>
      <c r="F21" s="91"/>
      <c r="G21" s="91"/>
      <c r="H21" s="3"/>
      <c r="I21" s="3"/>
      <c r="J21" s="3"/>
    </row>
    <row r="22" spans="1:10">
      <c r="A22" s="29"/>
      <c r="B22" s="96" t="s">
        <v>22</v>
      </c>
      <c r="C22" s="97"/>
      <c r="D22" s="98" t="s">
        <v>23</v>
      </c>
      <c r="E22" s="99"/>
      <c r="F22" s="96" t="s">
        <v>24</v>
      </c>
      <c r="G22" s="97"/>
      <c r="H22" s="98" t="s">
        <v>25</v>
      </c>
      <c r="I22" s="99"/>
      <c r="J22" s="3"/>
    </row>
    <row r="23" spans="1:10">
      <c r="A23" s="30"/>
      <c r="B23" s="32" t="s">
        <v>26</v>
      </c>
      <c r="C23" s="33" t="s">
        <v>27</v>
      </c>
      <c r="D23" s="34" t="s">
        <v>26</v>
      </c>
      <c r="E23" s="35" t="s">
        <v>27</v>
      </c>
      <c r="F23" s="32" t="s">
        <v>26</v>
      </c>
      <c r="G23" s="33" t="s">
        <v>27</v>
      </c>
      <c r="H23" s="34" t="s">
        <v>26</v>
      </c>
      <c r="I23" s="35" t="s">
        <v>27</v>
      </c>
      <c r="J23" s="3"/>
    </row>
    <row r="24" spans="1:10">
      <c r="A24" s="41" t="s">
        <v>28</v>
      </c>
      <c r="B24" s="77">
        <f>COUNTIF('Example Data Submission - Sires'!$B:$B,1)</f>
        <v>7</v>
      </c>
      <c r="C24" s="78">
        <f>SUMIF('Example Data Submission - Sires'!$B:$B,1,'Example Data Submission - Sires'!$D:$D)</f>
        <v>420</v>
      </c>
      <c r="D24" s="79">
        <f>COUNTIF('Example Data Submission - Sires'!$B:$B,2)</f>
        <v>3</v>
      </c>
      <c r="E24" s="80">
        <f>SUMIF('Example Data Submission - Sires'!$B:$B,2,'Example Data Submission - Sires'!$D:$D)</f>
        <v>120</v>
      </c>
      <c r="F24" s="77">
        <f>COUNTIF('Example Data Submission - Sires'!$B:$B,3)</f>
        <v>3</v>
      </c>
      <c r="G24" s="78">
        <f>SUMIF('Example Data Submission - Sires'!$B:$B,3,'Example Data Submission - Sires'!$D:$D)</f>
        <v>55</v>
      </c>
      <c r="H24" s="79">
        <f>COUNTIF('Example Data Submission - Sires'!$B:$B,4)</f>
        <v>3</v>
      </c>
      <c r="I24" s="80">
        <f>SUMIF('Example Data Submission - Sires'!$B:$B,4,'Example Data Submission - Sires'!$D:$D)</f>
        <v>45</v>
      </c>
      <c r="J24" s="3"/>
    </row>
    <row r="25" spans="1:10">
      <c r="A25" s="76" t="s">
        <v>29</v>
      </c>
      <c r="B25" s="81">
        <v>20</v>
      </c>
      <c r="C25" s="82"/>
      <c r="D25" s="83">
        <v>20</v>
      </c>
      <c r="E25" s="84"/>
      <c r="F25" s="81">
        <v>1</v>
      </c>
      <c r="G25" s="82"/>
      <c r="H25" s="83">
        <v>1</v>
      </c>
      <c r="I25" s="84"/>
      <c r="J25" s="3"/>
    </row>
    <row r="26" spans="1:10">
      <c r="A26" s="41" t="s">
        <v>30</v>
      </c>
      <c r="B26" s="77">
        <f>COUNTIF('Example Data Submission - Dams'!$B:$B,1)</f>
        <v>69</v>
      </c>
      <c r="C26" s="78">
        <f>COUNTIF('Example Data Submission - Dams'!$B:$B,1)</f>
        <v>69</v>
      </c>
      <c r="D26" s="79">
        <f>COUNTIF('Example Data Submission - Dams'!$B:$B,2)</f>
        <v>21</v>
      </c>
      <c r="E26" s="80">
        <f>COUNTIF('Example Data Submission - Dams'!$B:$B,2)</f>
        <v>21</v>
      </c>
      <c r="F26" s="77">
        <f>COUNTIF('Example Data Submission - Dams'!$B:$B,3)</f>
        <v>18</v>
      </c>
      <c r="G26" s="78">
        <f>COUNTIF('Example Data Submission - Dams'!$B:$B,3)</f>
        <v>18</v>
      </c>
      <c r="H26" s="79">
        <f>COUNTIF('Example Data Submission - Dams'!$B:$B,4)</f>
        <v>13</v>
      </c>
      <c r="I26" s="80">
        <f>COUNTIF('Example Data Submission - Dams'!$B:$B,4)</f>
        <v>13</v>
      </c>
      <c r="J26" s="3"/>
    </row>
    <row r="27" spans="1:10" ht="15.75" thickBot="1">
      <c r="A27" s="42"/>
      <c r="B27" s="37" t="str">
        <f>IF($H$10=1,"Dams to be gathered from database","")</f>
        <v/>
      </c>
      <c r="C27" s="38"/>
      <c r="D27" s="39"/>
      <c r="E27" s="40"/>
      <c r="F27" s="37" t="str">
        <f>IF($H$10=1,"Dam groups 3 &amp; 4 not created","")</f>
        <v/>
      </c>
      <c r="G27" s="38"/>
      <c r="H27" s="39"/>
      <c r="I27" s="40"/>
      <c r="J27" s="3"/>
    </row>
    <row r="28" spans="1:10">
      <c r="A28" s="36" t="s">
        <v>31</v>
      </c>
      <c r="C28" s="3"/>
      <c r="D28" s="3"/>
      <c r="E28" s="3"/>
      <c r="G28" s="3"/>
      <c r="H28" s="3"/>
      <c r="I28" s="3"/>
      <c r="J28" s="3"/>
    </row>
    <row r="29" spans="1:10">
      <c r="A29" s="3" t="s">
        <v>32</v>
      </c>
      <c r="C29" s="3"/>
      <c r="D29" s="3"/>
      <c r="E29" s="3"/>
      <c r="F29" s="3" t="s">
        <v>33</v>
      </c>
      <c r="G29" s="3"/>
      <c r="H29" s="3"/>
      <c r="I29" s="3"/>
      <c r="J29" s="3"/>
    </row>
    <row r="30" spans="1:10">
      <c r="A30" s="3" t="s">
        <v>34</v>
      </c>
      <c r="C30" s="3"/>
      <c r="D30" s="3"/>
      <c r="E30" s="3"/>
      <c r="F30" s="3" t="s">
        <v>35</v>
      </c>
      <c r="G30" s="3"/>
      <c r="H30" s="3"/>
      <c r="I30" s="3"/>
      <c r="J30" s="3"/>
    </row>
    <row r="31" spans="1:10">
      <c r="A31" s="3"/>
      <c r="C31" s="3"/>
      <c r="D31" s="3"/>
      <c r="E31" s="3"/>
      <c r="F31" s="3"/>
      <c r="G31" s="3"/>
      <c r="H31" s="3"/>
      <c r="I31" s="3"/>
      <c r="J31" s="3"/>
    </row>
    <row r="32" spans="1:10">
      <c r="A32" s="3"/>
      <c r="C32" s="3"/>
      <c r="D32" s="3"/>
      <c r="E32" s="3"/>
      <c r="F32" s="3"/>
      <c r="G32" s="3"/>
      <c r="H32" s="3"/>
      <c r="I32" s="3"/>
      <c r="J32" s="3"/>
    </row>
  </sheetData>
  <mergeCells count="4">
    <mergeCell ref="F22:G22"/>
    <mergeCell ref="B22:C22"/>
    <mergeCell ref="D22:E22"/>
    <mergeCell ref="H22:I22"/>
  </mergeCells>
  <dataValidations xWindow="975" yWindow="329" count="10">
    <dataValidation type="whole" allowBlank="1" showInputMessage="1" showErrorMessage="1" errorTitle="Breeding Strategy" error="Correct values are 1, 2 or 3" promptTitle="Breeding Strategy" prompt="Choose your preferred breeding strategy from:_x000a_1 - High Gain_x000a_2 - Balanced_x000a_3 - Diversity" sqref="H8" xr:uid="{00000000-0002-0000-0100-000000000000}">
      <formula1>1</formula1>
      <formula2>3</formula2>
    </dataValidation>
    <dataValidation type="whole" errorStyle="information" allowBlank="1" showInputMessage="1" showErrorMessage="1" errorTitle="Minimum Mob Size" error="Value usually between 1 and 100" promptTitle="Minimum Cow Mob Size" prompt="Enter the mimum cow mob size for natural matings. This will apply to all sires used for natural matings (group code 1 and 2)." sqref="H7" xr:uid="{00000000-0002-0000-0100-000001000000}">
      <formula1>1</formula1>
      <formula2>100</formula2>
    </dataValidation>
    <dataValidation type="date" errorStyle="information" showInputMessage="1" showErrorMessage="1" errorTitle="Check Date" error="Date not in next 12 months" promptTitle="Date of Mating (dd/mm/yyyy)" prompt="Enter an approximate date for start of mating. This is used to estimate the age of the candidate cows at start of mating in the following fields." sqref="H12" xr:uid="{00000000-0002-0000-0100-000002000000}">
      <formula1>TODAY()</formula1>
      <formula2>TODAY()+364</formula2>
    </dataValidation>
    <dataValidation type="whole" allowBlank="1" showInputMessage="1" showErrorMessage="1" errorTitle="Incorrect Code" error="Use either code 1 or 2" promptTitle="Gather Candidate Cows" prompt="1- Gather candidate dams from database based on details below_x000a_2 - Use candidate dams  listed on the Dam Listing Template (ignore following fields)_x000a_" sqref="H10" xr:uid="{00000000-0002-0000-0100-000003000000}">
      <formula1>1</formula1>
      <formula2>2</formula2>
    </dataValidation>
    <dataValidation allowBlank="1" showInputMessage="1" sqref="E11:F11 B11" xr:uid="{00000000-0002-0000-0100-000004000000}"/>
    <dataValidation allowBlank="1" showInputMessage="1" showErrorMessage="1" errorTitle="Member Ident." error="This is a compulsory field." promptTitle="Member Indentification" prompt="Enter your Breed Society/Association membership identification" sqref="H4" xr:uid="{00000000-0002-0000-0100-000005000000}"/>
    <dataValidation errorStyle="information" allowBlank="1" showInputMessage="1" showErrorMessage="1" errorTitle="No Society Index" error="This Society is not available for MateSel." promptTitle="Target Selection Index" prompt="Select the target Selection Index from the list." sqref="H6" xr:uid="{00000000-0002-0000-0100-000006000000}"/>
    <dataValidation type="whole" errorStyle="information" allowBlank="1" showInputMessage="1" showErrorMessage="1" errorTitle="Check Value" error="Values usually range form 10 to 20 months." promptTitle="Months Since Calf Born" prompt="For candidate cow selection enter the number of months from the mating date for which the last calves where born. Select the number of months that will pick up all active dams to be included as candidates. " sqref="H15" xr:uid="{00000000-0002-0000-0100-000007000000}">
      <formula1>10</formula1>
      <formula2>20</formula2>
    </dataValidation>
    <dataValidation type="whole" errorStyle="information" allowBlank="1" showInputMessage="1" showErrorMessage="1" errorTitle="Check Value" error="Values usually range from 5 to 30 months" promptTitle="Heifer Age" prompt="Enter maximum age of heifers (months) as at the date of mating" sqref="H14" xr:uid="{00000000-0002-0000-0100-000008000000}">
      <formula1>10</formula1>
      <formula2>30</formula2>
    </dataValidation>
    <dataValidation type="whole" errorStyle="information" allowBlank="1" showInputMessage="1" showErrorMessage="1" errorTitle="Check Value" error="Values usually range from 5_x000a_ to 30 months" promptTitle="Heifer Age" prompt="Enter minimum age of candidate heifers (months) as at the date of mating" sqref="H13" xr:uid="{00000000-0002-0000-0100-000009000000}">
      <formula1>5</formula1>
      <formula2>30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975" yWindow="329" count="2">
        <x14:dataValidation type="list" errorStyle="information" allowBlank="1" showInputMessage="1" showErrorMessage="1" errorTitle="Unknown Breed" error="Breed not listed" promptTitle="Breed" prompt="Select your breed from the list" xr:uid="{00000000-0002-0000-0100-00000A000000}">
          <x14:formula1>
            <xm:f>Validate!$C$2:$C$16</xm:f>
          </x14:formula1>
          <xm:sqref>H3</xm:sqref>
        </x14:dataValidation>
        <x14:dataValidation type="list" errorStyle="information" allowBlank="1" showInputMessage="1" showErrorMessage="1" errorTitle="Country not listed" promptTitle="Country" prompt="Select from list" xr:uid="{00000000-0002-0000-0100-00000B000000}">
          <x14:formula1>
            <xm:f>Validate!$A2:$A10</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31"/>
  <sheetViews>
    <sheetView workbookViewId="0">
      <selection activeCell="J9" sqref="J9"/>
    </sheetView>
  </sheetViews>
  <sheetFormatPr defaultRowHeight="15"/>
  <cols>
    <col min="1" max="1" width="30.85546875" style="3" customWidth="1"/>
    <col min="2" max="7" width="9.5703125" style="3" customWidth="1"/>
    <col min="8" max="8" width="16" style="3" bestFit="1" customWidth="1"/>
    <col min="9" max="9" width="9.140625" style="3"/>
    <col min="10" max="10" width="11.85546875" style="3" customWidth="1"/>
    <col min="11" max="11" width="10.7109375" style="3" bestFit="1" customWidth="1"/>
    <col min="12" max="12" width="9.7109375" style="3" bestFit="1" customWidth="1"/>
    <col min="13" max="16384" width="9.140625" style="3"/>
  </cols>
  <sheetData>
    <row r="1" spans="1:12" ht="19.5" thickBot="1">
      <c r="A1" s="31"/>
      <c r="B1" s="55"/>
      <c r="C1" s="73" t="s">
        <v>0</v>
      </c>
      <c r="D1" s="55"/>
      <c r="E1" s="55"/>
      <c r="F1" s="55"/>
      <c r="G1" s="55"/>
      <c r="H1" s="16" t="s">
        <v>1</v>
      </c>
    </row>
    <row r="2" spans="1:12" ht="15.75" thickBot="1">
      <c r="A2" s="70"/>
      <c r="B2" s="71"/>
      <c r="C2" s="71" t="s">
        <v>2</v>
      </c>
      <c r="D2" s="71"/>
      <c r="E2" s="71"/>
      <c r="F2" s="71"/>
      <c r="G2" s="72"/>
      <c r="H2" s="17"/>
    </row>
    <row r="3" spans="1:12" ht="15.75" thickBot="1">
      <c r="A3" s="46"/>
      <c r="B3" s="57"/>
      <c r="C3" s="57" t="s">
        <v>4</v>
      </c>
      <c r="D3" s="57"/>
      <c r="E3" s="57"/>
      <c r="F3" s="57"/>
      <c r="G3" s="49"/>
      <c r="H3" s="17"/>
    </row>
    <row r="4" spans="1:12" ht="15.75" thickBot="1">
      <c r="A4" s="46"/>
      <c r="B4" s="57"/>
      <c r="C4" s="57" t="s">
        <v>6</v>
      </c>
      <c r="D4" s="57"/>
      <c r="E4" s="57"/>
      <c r="F4" s="57"/>
      <c r="G4" s="49"/>
      <c r="H4" s="17"/>
    </row>
    <row r="5" spans="1:12" ht="15.75" thickBot="1">
      <c r="A5" s="59"/>
      <c r="B5" s="63"/>
      <c r="C5" s="59"/>
      <c r="D5" s="59"/>
      <c r="E5" s="59"/>
      <c r="F5" s="59"/>
      <c r="G5" s="18"/>
      <c r="H5" s="19"/>
    </row>
    <row r="6" spans="1:12" ht="15.75" thickBot="1">
      <c r="A6" s="26"/>
      <c r="B6" s="58" t="s">
        <v>8</v>
      </c>
      <c r="C6" s="58"/>
      <c r="D6" s="58"/>
      <c r="E6" s="58"/>
      <c r="F6" s="58"/>
      <c r="G6" s="50"/>
      <c r="H6" s="44"/>
    </row>
    <row r="7" spans="1:12" ht="15.75" thickBot="1">
      <c r="A7" s="26"/>
      <c r="B7" s="58" t="s">
        <v>36</v>
      </c>
      <c r="C7" s="58"/>
      <c r="D7" s="58"/>
      <c r="E7" s="58"/>
      <c r="F7" s="58"/>
      <c r="G7" s="50"/>
      <c r="H7" s="44"/>
    </row>
    <row r="8" spans="1:12" ht="15.75" thickBot="1">
      <c r="A8" s="26"/>
      <c r="B8" s="58" t="s">
        <v>11</v>
      </c>
      <c r="C8" s="54"/>
      <c r="D8" s="54"/>
      <c r="E8" s="54"/>
      <c r="F8" s="54"/>
      <c r="G8" s="50"/>
      <c r="H8" s="44"/>
      <c r="I8" s="28" t="str">
        <f>IF(H8=1,"High Gain",IF(H8=2,"Balanced",IF(H8=3,"Diversity","")))</f>
        <v/>
      </c>
    </row>
    <row r="9" spans="1:12" ht="15.75" thickBot="1">
      <c r="B9" s="31"/>
      <c r="C9" s="31"/>
      <c r="D9" s="60"/>
      <c r="E9" s="60"/>
      <c r="F9" s="60"/>
    </row>
    <row r="10" spans="1:12" ht="15.75" thickBot="1">
      <c r="A10" s="47" t="s">
        <v>12</v>
      </c>
      <c r="B10" s="52"/>
      <c r="C10" s="52"/>
      <c r="D10" s="52"/>
      <c r="E10" s="52"/>
      <c r="F10" s="52"/>
      <c r="G10" s="51"/>
      <c r="H10" s="43"/>
    </row>
    <row r="11" spans="1:12" ht="15.75" thickBot="1">
      <c r="B11" s="53"/>
      <c r="C11" s="60"/>
      <c r="D11" s="60"/>
      <c r="E11" s="61"/>
      <c r="F11" s="60"/>
      <c r="G11" s="74" t="str">
        <f>IF(H10="","",IF(H10=1,"Complete following fields: ","Leave following fields blank, complete sheet  3. Dam Listing Template  "))</f>
        <v/>
      </c>
    </row>
    <row r="12" spans="1:12" ht="15.75" thickBot="1">
      <c r="A12" s="67" t="s">
        <v>37</v>
      </c>
      <c r="B12" s="52"/>
      <c r="C12" s="52"/>
      <c r="D12" s="52"/>
      <c r="E12" s="52"/>
      <c r="F12" s="52"/>
      <c r="G12" s="51"/>
      <c r="H12" s="21"/>
      <c r="I12" s="3" t="s">
        <v>14</v>
      </c>
      <c r="L12" s="86"/>
    </row>
    <row r="13" spans="1:12" ht="15.75" thickBot="1">
      <c r="A13" s="68" t="str">
        <f>CONCATENATE("Select candidate heifers that have a minumum age of ",IF($H$13&lt;5,"X",$H$13)," months at ",IF($H$12="","the date of mating",TEXT($H$12,"d/mm/yyyy")))</f>
        <v>Select candidate heifers that have a minumum age of X months at the date of mating</v>
      </c>
      <c r="B13" s="52"/>
      <c r="C13" s="52"/>
      <c r="D13" s="52"/>
      <c r="E13" s="52"/>
      <c r="F13" s="52"/>
      <c r="G13" s="51"/>
      <c r="H13" s="20"/>
      <c r="I13" s="3" t="s">
        <v>15</v>
      </c>
      <c r="J13" s="28" t="str">
        <f>IF(H13="","","born before")</f>
        <v/>
      </c>
      <c r="K13" s="87" t="str">
        <f>IF(H13="","",IF(H12&gt;42000,H12-(H13*30),""))</f>
        <v/>
      </c>
    </row>
    <row r="14" spans="1:12" ht="15.75" thickBot="1">
      <c r="A14" s="68" t="str">
        <f>CONCATENATE("Select candidate heifers that have a maximum age of ",IF($H$14&lt;5,"X",$H$14)," months at ",IF($H$12="","the date of mating",TEXT($H$12,"d/mm/yyyy")))</f>
        <v>Select candidate heifers that have a maximum age of X months at the date of mating</v>
      </c>
      <c r="B14" s="52"/>
      <c r="C14" s="52"/>
      <c r="D14" s="52"/>
      <c r="E14" s="52"/>
      <c r="F14" s="52"/>
      <c r="G14" s="51"/>
      <c r="H14" s="20"/>
      <c r="I14" s="3" t="s">
        <v>15</v>
      </c>
      <c r="J14" s="28" t="str">
        <f>+IF(H14="","","born after")</f>
        <v/>
      </c>
      <c r="K14" s="87" t="str">
        <f>IF(H14="","",IF(H12&gt;42000,H12-(H14*30),""))</f>
        <v/>
      </c>
    </row>
    <row r="15" spans="1:12" ht="15.75" thickBot="1">
      <c r="A15" s="68" t="str">
        <f>CONCATENATE("Select candidate cows that have a calf born within ",IF($H$15&lt;1,"X",$H$15)," months prior to ",IF($H$12="","the date of mating",TEXT($H$12,"d/mm/yyyy")))</f>
        <v>Select candidate cows that have a calf born within X months prior to the date of mating</v>
      </c>
      <c r="B15" s="52"/>
      <c r="C15" s="52"/>
      <c r="D15" s="52"/>
      <c r="E15" s="52"/>
      <c r="F15" s="52"/>
      <c r="G15" s="51"/>
      <c r="H15" s="20"/>
      <c r="I15" s="3" t="s">
        <v>15</v>
      </c>
      <c r="J15" s="28" t="str">
        <f>IF(H15="","","calved after")</f>
        <v/>
      </c>
      <c r="K15" s="87" t="str">
        <f>IF(H15="","",IF(H12&gt;42000,H12-(H15*30),""))</f>
        <v/>
      </c>
    </row>
    <row r="17" spans="1:9">
      <c r="A17" s="27" t="s">
        <v>18</v>
      </c>
      <c r="B17" s="27"/>
      <c r="C17" s="27"/>
      <c r="D17" s="27"/>
      <c r="E17" s="27"/>
      <c r="F17" s="27"/>
      <c r="G17" s="27"/>
    </row>
    <row r="18" spans="1:9">
      <c r="A18" s="100"/>
      <c r="B18" s="100"/>
      <c r="C18" s="100"/>
      <c r="D18" s="100"/>
      <c r="E18" s="100"/>
      <c r="F18" s="100"/>
      <c r="G18" s="100"/>
    </row>
    <row r="19" spans="1:9">
      <c r="A19" s="100"/>
      <c r="B19" s="100"/>
      <c r="C19" s="100"/>
      <c r="D19" s="100"/>
      <c r="E19" s="100"/>
      <c r="F19" s="100"/>
      <c r="G19" s="100"/>
    </row>
    <row r="20" spans="1:9">
      <c r="A20" s="101"/>
      <c r="B20" s="101"/>
      <c r="C20" s="101"/>
      <c r="D20" s="101"/>
      <c r="E20" s="101"/>
      <c r="F20" s="101"/>
      <c r="G20" s="101"/>
    </row>
    <row r="21" spans="1:9">
      <c r="A21" s="100"/>
      <c r="B21" s="100"/>
      <c r="C21" s="100"/>
      <c r="D21" s="100"/>
      <c r="E21" s="100"/>
      <c r="F21" s="100"/>
      <c r="G21" s="100"/>
    </row>
    <row r="22" spans="1:9" ht="15.75" thickBot="1">
      <c r="A22" s="69" t="s">
        <v>21</v>
      </c>
      <c r="B22" s="91"/>
      <c r="C22" s="91"/>
      <c r="D22" s="91"/>
      <c r="E22" s="91"/>
      <c r="F22" s="91"/>
      <c r="G22" s="91"/>
    </row>
    <row r="23" spans="1:9">
      <c r="A23" s="29"/>
      <c r="B23" s="96" t="s">
        <v>22</v>
      </c>
      <c r="C23" s="97"/>
      <c r="D23" s="98" t="s">
        <v>23</v>
      </c>
      <c r="E23" s="99"/>
      <c r="F23" s="96" t="s">
        <v>24</v>
      </c>
      <c r="G23" s="97"/>
      <c r="H23" s="98" t="s">
        <v>25</v>
      </c>
      <c r="I23" s="99"/>
    </row>
    <row r="24" spans="1:9">
      <c r="A24" s="30"/>
      <c r="B24" s="32" t="s">
        <v>26</v>
      </c>
      <c r="C24" s="33" t="s">
        <v>27</v>
      </c>
      <c r="D24" s="34" t="s">
        <v>26</v>
      </c>
      <c r="E24" s="35" t="s">
        <v>27</v>
      </c>
      <c r="F24" s="32" t="s">
        <v>26</v>
      </c>
      <c r="G24" s="33" t="s">
        <v>27</v>
      </c>
      <c r="H24" s="34" t="s">
        <v>26</v>
      </c>
      <c r="I24" s="35" t="s">
        <v>27</v>
      </c>
    </row>
    <row r="25" spans="1:9">
      <c r="A25" s="41" t="s">
        <v>28</v>
      </c>
      <c r="B25" s="77">
        <f>COUNTIF('2. Sire Listing Template'!$B:$B,1)</f>
        <v>0</v>
      </c>
      <c r="C25" s="78">
        <f>SUMIF('2. Sire Listing Template'!$B:$B,1,'2. Sire Listing Template'!$D:$D)</f>
        <v>0</v>
      </c>
      <c r="D25" s="79">
        <f>COUNTIF('2. Sire Listing Template'!$B:$B,2)</f>
        <v>0</v>
      </c>
      <c r="E25" s="80">
        <f>SUMIF('2. Sire Listing Template'!$B:$B,2,'2. Sire Listing Template'!$D:$D)</f>
        <v>0</v>
      </c>
      <c r="F25" s="77">
        <f>COUNTIF('2. Sire Listing Template'!$B:$B,3)</f>
        <v>0</v>
      </c>
      <c r="G25" s="78">
        <f>SUMIF('2. Sire Listing Template'!$B:$B,3,'2. Sire Listing Template'!$D:$D)</f>
        <v>0</v>
      </c>
      <c r="H25" s="79">
        <f>COUNTIF('2. Sire Listing Template'!$B:$B,4)</f>
        <v>0</v>
      </c>
      <c r="I25" s="80">
        <f>SUMIF('2. Sire Listing Template'!$B:$B,4,'2. Sire Listing Template'!$D:$D)</f>
        <v>0</v>
      </c>
    </row>
    <row r="26" spans="1:9">
      <c r="A26" s="76" t="s">
        <v>29</v>
      </c>
      <c r="B26" s="81" t="str">
        <f>IF(B25&gt;0,$H$7,"")</f>
        <v/>
      </c>
      <c r="C26" s="82"/>
      <c r="D26" s="81" t="str">
        <f>IF(D25&gt;0,$H$7,"")</f>
        <v/>
      </c>
      <c r="E26" s="84"/>
      <c r="F26" s="85" t="str">
        <f>IF($H$10=1,"Sire groups 3 &amp; 4 not used",IF(F25&gt;0,"1",""))</f>
        <v/>
      </c>
      <c r="G26" s="82"/>
      <c r="H26" s="83" t="str">
        <f>IF(H25&gt;0,"1","")</f>
        <v/>
      </c>
      <c r="I26" s="84"/>
    </row>
    <row r="27" spans="1:9">
      <c r="A27" s="41" t="s">
        <v>30</v>
      </c>
      <c r="B27" s="77">
        <f>COUNTIF('3. Dam Listing Template'!$B:$B,1)</f>
        <v>0</v>
      </c>
      <c r="C27" s="78">
        <f>COUNTIF('3. Dam Listing Template'!$B:$B,1)</f>
        <v>0</v>
      </c>
      <c r="D27" s="79">
        <f>COUNTIF('3. Dam Listing Template'!$B:$B,2)</f>
        <v>0</v>
      </c>
      <c r="E27" s="80">
        <f>COUNTIF('3. Dam Listing Template'!$B:$B,2)</f>
        <v>0</v>
      </c>
      <c r="F27" s="77">
        <f>COUNTIF('3. Dam Listing Template'!$B:$B,3)</f>
        <v>0</v>
      </c>
      <c r="G27" s="78">
        <f>COUNTIF('3. Dam Listing Template'!$B:$B,3)</f>
        <v>0</v>
      </c>
      <c r="H27" s="79">
        <f>COUNTIF('3. Dam Listing Template'!$B:$B,4)</f>
        <v>0</v>
      </c>
      <c r="I27" s="80">
        <f>COUNTIF('3. Dam Listing Template'!$B:$B,4)</f>
        <v>0</v>
      </c>
    </row>
    <row r="28" spans="1:9" ht="15.75" thickBot="1">
      <c r="A28" s="42"/>
      <c r="B28" s="75" t="str">
        <f>IF($H$10=1,"Dams to be gathered from database","")</f>
        <v/>
      </c>
      <c r="C28" s="38"/>
      <c r="D28" s="39"/>
      <c r="E28" s="40"/>
      <c r="F28" s="75" t="str">
        <f>IF($H$10=1,"Dam groups 3 &amp; 4 not created","")</f>
        <v/>
      </c>
      <c r="G28" s="38"/>
      <c r="H28" s="39"/>
      <c r="I28" s="40"/>
    </row>
    <row r="29" spans="1:9">
      <c r="A29" s="36" t="s">
        <v>31</v>
      </c>
    </row>
    <row r="30" spans="1:9">
      <c r="A30" s="3" t="s">
        <v>38</v>
      </c>
      <c r="F30" s="3" t="s">
        <v>33</v>
      </c>
    </row>
    <row r="31" spans="1:9">
      <c r="A31" s="3" t="s">
        <v>39</v>
      </c>
      <c r="F31" s="3" t="s">
        <v>35</v>
      </c>
    </row>
  </sheetData>
  <mergeCells count="8">
    <mergeCell ref="H23:I23"/>
    <mergeCell ref="F23:G23"/>
    <mergeCell ref="A18:G18"/>
    <mergeCell ref="A19:G19"/>
    <mergeCell ref="A20:G20"/>
    <mergeCell ref="A21:G21"/>
    <mergeCell ref="B23:C23"/>
    <mergeCell ref="D23:E23"/>
  </mergeCells>
  <dataValidations xWindow="814" yWindow="324" count="9">
    <dataValidation type="whole" errorStyle="information" allowBlank="1" showInputMessage="1" showErrorMessage="1" errorTitle="Check Value" error="Values usually range from 5_x000a_ to 30 months" promptTitle="Heifer Age" prompt="Enter minimum age of candidate heifers (months) as at the date of mating" sqref="H13" xr:uid="{00000000-0002-0000-0200-000000000000}">
      <formula1>5</formula1>
      <formula2>30</formula2>
    </dataValidation>
    <dataValidation type="whole" allowBlank="1" showInputMessage="1" showErrorMessage="1" errorTitle="Incorrect Code" error="Use either code 1 or 2" promptTitle="Gather Candidate Cows" prompt="1- Gather candidate dams from database based on details below_x000a_2 - Use candidate dams  listed on the Dam Listing Template (ignore following fields)_x000a_" sqref="H10" xr:uid="{00000000-0002-0000-0200-000001000000}">
      <formula1>1</formula1>
      <formula2>2</formula2>
    </dataValidation>
    <dataValidation type="date" errorStyle="information" showInputMessage="1" showErrorMessage="1" errorTitle="Check Date" error="Date not in next 12 months" promptTitle="Date of Mating (dd/mm/yyyy)" prompt="Enter an approximate date for start of mating. This is used to estimate the age of the candidate cows at start of mating in the following fields." sqref="H12" xr:uid="{00000000-0002-0000-0200-000002000000}">
      <formula1>TODAY()</formula1>
      <formula2>TODAY()+364</formula2>
    </dataValidation>
    <dataValidation type="whole" errorStyle="information" allowBlank="1" showInputMessage="1" showErrorMessage="1" errorTitle="Check Value" error="Values usually range from 5 to 30 months" promptTitle="Heifer Age" prompt="Enter maximum age of heifers (months) as at the date of mating" sqref="H14" xr:uid="{00000000-0002-0000-0200-000003000000}">
      <formula1>10</formula1>
      <formula2>30</formula2>
    </dataValidation>
    <dataValidation type="whole" errorStyle="information" allowBlank="1" showInputMessage="1" showErrorMessage="1" errorTitle="Check Value" error="Values usually range form 10 to 20 months." promptTitle="Months Since Calf Born" prompt="For candidate cow selection enter the number of months from the mating date for which the last calves where born. Select the number of months that will pick up all active dams to be included as candidates. " sqref="H15" xr:uid="{00000000-0002-0000-0200-000004000000}">
      <formula1>10</formula1>
      <formula2>20</formula2>
    </dataValidation>
    <dataValidation type="whole" errorStyle="information" allowBlank="1" showInputMessage="1" showErrorMessage="1" errorTitle="Minimum Mob Size" error="Value usually between 1 and 100" promptTitle="Minimum Cow Mob Size" prompt="Enter the mimum cow mob size for natural matings. This will apply to all sires used for natural matings (group code 1 and 2)." sqref="H7" xr:uid="{00000000-0002-0000-0200-000005000000}">
      <formula1>1</formula1>
      <formula2>100</formula2>
    </dataValidation>
    <dataValidation type="whole" allowBlank="1" showInputMessage="1" showErrorMessage="1" errorTitle="Breeding Strategy" error="Correct values are 1, 2 or 3" promptTitle="Breeding Strategy" prompt="Choose your preferred breeding strategy from:_x000a_1 - High Gain_x000a_2 - Balanced_x000a_3 - Diversity" sqref="H8" xr:uid="{00000000-0002-0000-0200-000006000000}">
      <formula1>1</formula1>
      <formula2>3</formula2>
    </dataValidation>
    <dataValidation allowBlank="1" showInputMessage="1" showErrorMessage="1" errorTitle="Member Ident." error="This is a compulsory field." promptTitle="Member Indentification" prompt="Enter your Breed Society/Association membership identification" sqref="H4" xr:uid="{00000000-0002-0000-0200-000007000000}"/>
    <dataValidation allowBlank="1" showInputMessage="1" sqref="B11 G11 E11" xr:uid="{00000000-0002-0000-0200-000008000000}"/>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xWindow="814" yWindow="324" count="3">
        <x14:dataValidation type="list" errorStyle="information" allowBlank="1" showInputMessage="1" showErrorMessage="1" errorTitle="No Society Index" error="This Society is not available for MateSel." promptTitle="Target Selection Index" prompt="Select the target Selection Index from the list." xr:uid="{00000000-0002-0000-0200-000009000000}">
          <x14:formula1>
            <xm:f>Validate!$I$2:$M$2</xm:f>
          </x14:formula1>
          <xm:sqref>H6</xm:sqref>
        </x14:dataValidation>
        <x14:dataValidation type="list" errorStyle="information" allowBlank="1" showInputMessage="1" showErrorMessage="1" errorTitle="Unknown Breed" error="Breed not listed" promptTitle="Breed" prompt="Select your breed from the list" xr:uid="{00000000-0002-0000-0200-00000A000000}">
          <x14:formula1>
            <xm:f>Validate!$C$2:$C$16</xm:f>
          </x14:formula1>
          <xm:sqref>H3</xm:sqref>
        </x14:dataValidation>
        <x14:dataValidation type="list" errorStyle="information" allowBlank="1" showInputMessage="1" showErrorMessage="1" errorTitle="Country not listed" promptTitle="Country" prompt="Select from list" xr:uid="{00000000-0002-0000-0200-00000B000000}">
          <x14:formula1>
            <xm:f>Validate!$A2:$A10</xm:f>
          </x14:formula1>
          <xm:sqref>H2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A2" sqref="A2"/>
    </sheetView>
  </sheetViews>
  <sheetFormatPr defaultRowHeight="15"/>
  <cols>
    <col min="1" max="1" width="16.5703125" bestFit="1" customWidth="1"/>
    <col min="2" max="2" width="11.42578125" bestFit="1" customWidth="1"/>
    <col min="3" max="3" width="15.42578125" hidden="1" customWidth="1"/>
    <col min="4" max="4" width="15.7109375" bestFit="1" customWidth="1"/>
    <col min="5" max="5" width="19.140625" hidden="1" customWidth="1"/>
  </cols>
  <sheetData>
    <row r="1" spans="1:5">
      <c r="A1" s="1" t="s">
        <v>40</v>
      </c>
      <c r="B1" s="1" t="s">
        <v>41</v>
      </c>
      <c r="C1" s="2" t="s">
        <v>42</v>
      </c>
      <c r="D1" s="1" t="s">
        <v>43</v>
      </c>
      <c r="E1" s="2" t="s">
        <v>44</v>
      </c>
    </row>
    <row r="2" spans="1:5">
      <c r="A2" t="s">
        <v>45</v>
      </c>
      <c r="B2">
        <v>1</v>
      </c>
      <c r="C2">
        <v>60</v>
      </c>
      <c r="D2">
        <v>60</v>
      </c>
    </row>
    <row r="3" spans="1:5">
      <c r="A3" t="s">
        <v>46</v>
      </c>
      <c r="B3">
        <v>1</v>
      </c>
      <c r="C3">
        <v>60</v>
      </c>
      <c r="D3">
        <v>60</v>
      </c>
    </row>
    <row r="4" spans="1:5">
      <c r="A4" t="s">
        <v>47</v>
      </c>
      <c r="B4">
        <v>1</v>
      </c>
      <c r="C4">
        <v>60</v>
      </c>
      <c r="D4">
        <v>60</v>
      </c>
    </row>
    <row r="5" spans="1:5">
      <c r="A5" t="s">
        <v>48</v>
      </c>
      <c r="B5">
        <v>1</v>
      </c>
      <c r="C5">
        <v>60</v>
      </c>
      <c r="D5">
        <v>60</v>
      </c>
    </row>
    <row r="6" spans="1:5">
      <c r="A6" t="s">
        <v>49</v>
      </c>
      <c r="B6">
        <v>1</v>
      </c>
      <c r="C6">
        <v>60</v>
      </c>
      <c r="D6">
        <v>60</v>
      </c>
    </row>
    <row r="7" spans="1:5">
      <c r="A7" t="s">
        <v>50</v>
      </c>
      <c r="B7">
        <v>1</v>
      </c>
      <c r="C7">
        <v>60</v>
      </c>
      <c r="D7">
        <v>60</v>
      </c>
    </row>
    <row r="8" spans="1:5">
      <c r="A8" t="s">
        <v>51</v>
      </c>
      <c r="B8">
        <v>1</v>
      </c>
      <c r="C8">
        <v>60</v>
      </c>
      <c r="D8">
        <v>60</v>
      </c>
    </row>
    <row r="9" spans="1:5">
      <c r="A9" t="s">
        <v>52</v>
      </c>
      <c r="B9">
        <v>2</v>
      </c>
      <c r="C9">
        <v>25</v>
      </c>
      <c r="D9">
        <v>40</v>
      </c>
    </row>
    <row r="10" spans="1:5">
      <c r="A10" t="s">
        <v>53</v>
      </c>
      <c r="B10">
        <v>2</v>
      </c>
      <c r="C10">
        <v>25</v>
      </c>
      <c r="D10">
        <v>40</v>
      </c>
    </row>
    <row r="11" spans="1:5">
      <c r="A11" t="s">
        <v>54</v>
      </c>
      <c r="B11">
        <v>2</v>
      </c>
      <c r="C11">
        <v>25</v>
      </c>
      <c r="D11">
        <v>40</v>
      </c>
    </row>
    <row r="12" spans="1:5">
      <c r="A12" t="s">
        <v>55</v>
      </c>
      <c r="B12">
        <v>3</v>
      </c>
      <c r="C12">
        <v>25</v>
      </c>
      <c r="D12">
        <v>15</v>
      </c>
    </row>
    <row r="13" spans="1:5">
      <c r="A13" t="s">
        <v>56</v>
      </c>
      <c r="B13">
        <v>3</v>
      </c>
      <c r="C13">
        <v>50</v>
      </c>
      <c r="D13">
        <v>10</v>
      </c>
    </row>
    <row r="14" spans="1:5">
      <c r="A14" t="s">
        <v>57</v>
      </c>
      <c r="B14">
        <v>3</v>
      </c>
      <c r="C14">
        <v>25</v>
      </c>
      <c r="D14">
        <v>30</v>
      </c>
    </row>
    <row r="15" spans="1:5">
      <c r="A15" t="s">
        <v>58</v>
      </c>
      <c r="B15">
        <v>4</v>
      </c>
      <c r="C15">
        <v>25</v>
      </c>
      <c r="D15">
        <v>20</v>
      </c>
    </row>
    <row r="16" spans="1:5">
      <c r="A16" t="s">
        <v>59</v>
      </c>
      <c r="B16">
        <v>4</v>
      </c>
      <c r="C16">
        <v>50</v>
      </c>
      <c r="D16">
        <v>10</v>
      </c>
    </row>
    <row r="17" spans="1:4">
      <c r="A17" t="s">
        <v>60</v>
      </c>
      <c r="B17">
        <v>4</v>
      </c>
      <c r="C17">
        <v>50</v>
      </c>
      <c r="D17">
        <v>15</v>
      </c>
    </row>
  </sheetData>
  <sortState xmlns:xlrd2="http://schemas.microsoft.com/office/spreadsheetml/2017/richdata2" ref="A2:XFD17">
    <sortCondition ref="B2:B17"/>
  </sortState>
  <dataValidations xWindow="358" yWindow="209" count="7">
    <dataValidation type="whole" allowBlank="1" showInputMessage="1" showErrorMessage="1" errorTitle="MateSel Scenario # Incorrect" error="This feld needs to be between 1 and 1000" promptTitle="MateSel Scenario Number" prompt="NOT A COMPULSARY FIELD_x000a_This is the number of the MateSel scenario you wish this candidate list to be applied against. Leave blank if you are unsure." sqref="E1 E18:E1048576" xr:uid="{00000000-0002-0000-0300-000000000000}">
      <formula1>1</formula1>
      <formula2>1000</formula2>
    </dataValidation>
    <dataValidation type="whole" allowBlank="1" showInputMessage="1" showErrorMessage="1" errorTitle="Group Code Incorrect" error="Group Code should be 1, 2, 3 or 4" promptTitle="Group Code" prompt="COMPULSORY FIELD_x000a_Group Code 1 - Sires to be used on Group 1 dams only_x000a_Group Code 2 - Sires that can be used on either Group 1 or 2 dams_x000a_Group Code 3 -Sires to be used on Group 3 dams only_x000a_Group Code 4 - Sires to be used on Group 3 or 4 dams" sqref="B1:B1048576" xr:uid="{00000000-0002-0000-0300-000001000000}">
      <formula1>1</formula1>
      <formula2>4</formula2>
    </dataValidation>
    <dataValidation allowBlank="1" showInputMessage="1" showErrorMessage="1" promptTitle="Minimum Usage" prompt="NOT A COMPULSARY FIELD_x000a_Minimum use of the sire. i.e. minumum number of females this sire will be joined to through AI or Natural mating. " sqref="C1:C1048576" xr:uid="{00000000-0002-0000-0300-000002000000}"/>
    <dataValidation allowBlank="1" showInputMessage="1" showErrorMessage="1" promptTitle="Sire Society Ident" prompt="COMPULSORY FIELD_x000a_Insert the full Society ID of the candidate sires in this column. One sire  per cell." sqref="A1:A1048576" xr:uid="{00000000-0002-0000-0300-000003000000}"/>
    <dataValidation type="whole" allowBlank="1" showInputMessage="1" showErrorMessage="1" errorTitle="Maximum Useage Incorect" error="This field needs to be a number between 1 and 100" promptTitle="Maximum Usage" prompt="COMPULSORY FIELD_x000a_Maximum number of females that this sire can be joined to through AI or natural mating. The number must be between 1 and 100. " sqref="E2:E17" xr:uid="{00000000-0002-0000-0300-000004000000}">
      <formula1>1</formula1>
      <formula2>100</formula2>
    </dataValidation>
    <dataValidation type="whole" allowBlank="1" showInputMessage="1" showErrorMessage="1" errorTitle="Maximum Useage Incorect" error="This field needs to be a number between 1 and 100" promptTitle="Maximum Usage" prompt="COMPULSARY FIELD_x000a_Maximum number of females that this sire can be joined to through AI or natural mating." sqref="D2:D1048576" xr:uid="{00000000-0002-0000-0300-000005000000}">
      <formula1>1</formula1>
      <formula2>1000</formula2>
    </dataValidation>
    <dataValidation allowBlank="1" showInputMessage="1" showErrorMessage="1" errorTitle="Maximum Useage Incorect" error="This field needs to be a number between 1 and 100" promptTitle="Maximum Usage" prompt="COMPULSARY FIELD_x000a_Maximum number of females that this sire can be joined to through AI or natural mating." sqref="D1" xr:uid="{00000000-0002-0000-0300-000006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1"/>
  <sheetViews>
    <sheetView workbookViewId="0">
      <selection activeCell="A2" sqref="A2"/>
    </sheetView>
  </sheetViews>
  <sheetFormatPr defaultRowHeight="15"/>
  <cols>
    <col min="1" max="1" width="16.5703125" bestFit="1" customWidth="1"/>
    <col min="2" max="2" width="11.42578125" bestFit="1" customWidth="1"/>
    <col min="3" max="3" width="15.42578125" hidden="1" customWidth="1"/>
    <col min="4" max="4" width="15.7109375" bestFit="1" customWidth="1"/>
    <col min="5" max="5" width="19.140625" hidden="1" customWidth="1"/>
  </cols>
  <sheetData>
    <row r="1" spans="1:5">
      <c r="A1" s="1" t="s">
        <v>40</v>
      </c>
      <c r="B1" s="1" t="s">
        <v>41</v>
      </c>
      <c r="C1" s="2" t="s">
        <v>42</v>
      </c>
      <c r="D1" s="1" t="s">
        <v>43</v>
      </c>
      <c r="E1" s="2" t="s">
        <v>44</v>
      </c>
    </row>
  </sheetData>
  <dataValidations xWindow="357" yWindow="216" count="7">
    <dataValidation allowBlank="1" showInputMessage="1" showErrorMessage="1" errorTitle="Maximum Useage Incorect" error="This field needs to be a number between 1 and 100" promptTitle="Maximum Usage" prompt="COMPULSARY FIELD_x000a_Maximum number of females that this sire can be joined to through AI or natural mating." sqref="D1" xr:uid="{00000000-0002-0000-0400-000000000000}"/>
    <dataValidation type="whole" allowBlank="1" showInputMessage="1" showErrorMessage="1" errorTitle="Maximum Useage Incorect" error="This field needs to be a number between 1 and 100" promptTitle="Maximum Usage" prompt="COMPULSARY FIELD_x000a_Maximum number of females that this sire can be joined to through AI or natural mating." sqref="D2:D1048576" xr:uid="{00000000-0002-0000-0400-000001000000}">
      <formula1>1</formula1>
      <formula2>1000</formula2>
    </dataValidation>
    <dataValidation type="whole" allowBlank="1" showInputMessage="1" showErrorMessage="1" errorTitle="Maximum Useage Incorect" error="This field needs to be a number between 1 and 100" promptTitle="Maximum Usage" prompt="COMPULSORY FIELD_x000a_Maximum number of females that this sire can be joined to through AI or natural mating. The number must be between 1 and 100. " sqref="E2:E17" xr:uid="{00000000-0002-0000-0400-000002000000}">
      <formula1>1</formula1>
      <formula2>100</formula2>
    </dataValidation>
    <dataValidation allowBlank="1" showInputMessage="1" showErrorMessage="1" promptTitle="Sire Society Ident" prompt="COMPULSORY FIELD_x000a_Insert the full Society ID of the candidate sires in this column. One sire  per cell." sqref="A1:A1048576" xr:uid="{00000000-0002-0000-0400-000003000000}"/>
    <dataValidation allowBlank="1" showInputMessage="1" showErrorMessage="1" promptTitle="Minimum Usage" prompt="NOT A COMPULSARY FIELD_x000a_Minimum use of the sire. i.e. minumum number of females this sire will be joined to through AI or Natural mating. " sqref="C1:C1048576" xr:uid="{00000000-0002-0000-0400-000004000000}"/>
    <dataValidation type="whole" allowBlank="1" showInputMessage="1" showErrorMessage="1" errorTitle="Group Code Incorrect" error="Group Code should be 1, 2, 3 or 4" promptTitle="Group Code" prompt="COMPULSORY FIELD_x000a_Group Code 1 - Sires to be used on Group 1 dams only_x000a_Group Code 2 - Sires that can be used on either Group 1 or 2 dams_x000a_Group Code 3 -Sires to be used on Group 3 dams only_x000a_Group Code 4 - Sires to be used on Group 3 or 4 dams" sqref="B1:B1048576" xr:uid="{00000000-0002-0000-0400-000005000000}">
      <formula1>1</formula1>
      <formula2>4</formula2>
    </dataValidation>
    <dataValidation type="whole" allowBlank="1" showInputMessage="1" showErrorMessage="1" errorTitle="MateSel Scenario # Incorrect" error="This feld needs to be between 1 and 1000" promptTitle="MateSel Scenario Number" prompt="NOT A COMPULSARY FIELD_x000a_This is the number of the MateSel scenario you wish this candidate list to be applied against. Leave blank if you are unsure." sqref="E1 E18:E1048576" xr:uid="{00000000-0002-0000-0400-000006000000}">
      <formula1>1</formula1>
      <formula2>1000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2"/>
  <sheetViews>
    <sheetView workbookViewId="0">
      <selection activeCell="A2" sqref="A2"/>
    </sheetView>
  </sheetViews>
  <sheetFormatPr defaultRowHeight="15"/>
  <cols>
    <col min="1" max="1" width="17.28515625" bestFit="1" customWidth="1"/>
    <col min="2" max="2" width="11.42578125" bestFit="1" customWidth="1"/>
    <col min="3" max="3" width="15.42578125" hidden="1" customWidth="1"/>
    <col min="4" max="4" width="15.7109375" hidden="1" customWidth="1"/>
    <col min="5" max="5" width="18" hidden="1" customWidth="1"/>
  </cols>
  <sheetData>
    <row r="1" spans="1:5">
      <c r="A1" s="1" t="s">
        <v>61</v>
      </c>
      <c r="B1" s="1" t="s">
        <v>41</v>
      </c>
      <c r="C1" s="2" t="s">
        <v>42</v>
      </c>
      <c r="D1" s="1" t="s">
        <v>43</v>
      </c>
      <c r="E1" s="2" t="s">
        <v>44</v>
      </c>
    </row>
    <row r="2" spans="1:5">
      <c r="A2" t="s">
        <v>62</v>
      </c>
      <c r="B2">
        <v>1</v>
      </c>
    </row>
    <row r="3" spans="1:5">
      <c r="A3" t="s">
        <v>63</v>
      </c>
      <c r="B3">
        <v>1</v>
      </c>
    </row>
    <row r="4" spans="1:5">
      <c r="A4" t="s">
        <v>64</v>
      </c>
      <c r="B4">
        <v>1</v>
      </c>
    </row>
    <row r="5" spans="1:5">
      <c r="A5" t="s">
        <v>65</v>
      </c>
      <c r="B5">
        <v>1</v>
      </c>
    </row>
    <row r="6" spans="1:5">
      <c r="A6" t="s">
        <v>66</v>
      </c>
      <c r="B6">
        <v>1</v>
      </c>
    </row>
    <row r="7" spans="1:5">
      <c r="A7" t="s">
        <v>67</v>
      </c>
      <c r="B7">
        <v>1</v>
      </c>
    </row>
    <row r="8" spans="1:5">
      <c r="A8" t="s">
        <v>68</v>
      </c>
      <c r="B8">
        <v>1</v>
      </c>
    </row>
    <row r="9" spans="1:5">
      <c r="A9" t="s">
        <v>69</v>
      </c>
      <c r="B9">
        <v>1</v>
      </c>
    </row>
    <row r="10" spans="1:5">
      <c r="A10" t="s">
        <v>70</v>
      </c>
      <c r="B10">
        <v>1</v>
      </c>
    </row>
    <row r="11" spans="1:5">
      <c r="A11" t="s">
        <v>71</v>
      </c>
      <c r="B11">
        <v>1</v>
      </c>
    </row>
    <row r="12" spans="1:5">
      <c r="A12" t="s">
        <v>72</v>
      </c>
      <c r="B12">
        <v>1</v>
      </c>
    </row>
    <row r="13" spans="1:5">
      <c r="A13" t="s">
        <v>73</v>
      </c>
      <c r="B13">
        <v>1</v>
      </c>
    </row>
    <row r="14" spans="1:5">
      <c r="A14" t="s">
        <v>74</v>
      </c>
      <c r="B14">
        <v>1</v>
      </c>
    </row>
    <row r="15" spans="1:5">
      <c r="A15" t="s">
        <v>75</v>
      </c>
      <c r="B15">
        <v>1</v>
      </c>
    </row>
    <row r="16" spans="1:5">
      <c r="A16" t="s">
        <v>76</v>
      </c>
      <c r="B16">
        <v>1</v>
      </c>
    </row>
    <row r="17" spans="1:2">
      <c r="A17" t="s">
        <v>77</v>
      </c>
      <c r="B17">
        <v>1</v>
      </c>
    </row>
    <row r="18" spans="1:2">
      <c r="A18" t="s">
        <v>78</v>
      </c>
      <c r="B18">
        <v>1</v>
      </c>
    </row>
    <row r="19" spans="1:2">
      <c r="A19" t="s">
        <v>79</v>
      </c>
      <c r="B19">
        <v>1</v>
      </c>
    </row>
    <row r="20" spans="1:2">
      <c r="A20" t="s">
        <v>80</v>
      </c>
      <c r="B20">
        <v>1</v>
      </c>
    </row>
    <row r="21" spans="1:2">
      <c r="A21" t="s">
        <v>81</v>
      </c>
      <c r="B21">
        <v>1</v>
      </c>
    </row>
    <row r="22" spans="1:2">
      <c r="A22" t="s">
        <v>82</v>
      </c>
      <c r="B22">
        <v>1</v>
      </c>
    </row>
    <row r="23" spans="1:2">
      <c r="A23" t="s">
        <v>83</v>
      </c>
      <c r="B23">
        <v>1</v>
      </c>
    </row>
    <row r="24" spans="1:2">
      <c r="A24" t="s">
        <v>84</v>
      </c>
      <c r="B24">
        <v>1</v>
      </c>
    </row>
    <row r="25" spans="1:2">
      <c r="A25" t="s">
        <v>85</v>
      </c>
      <c r="B25">
        <v>1</v>
      </c>
    </row>
    <row r="26" spans="1:2">
      <c r="A26" t="s">
        <v>86</v>
      </c>
      <c r="B26">
        <v>1</v>
      </c>
    </row>
    <row r="27" spans="1:2">
      <c r="A27" t="s">
        <v>87</v>
      </c>
      <c r="B27">
        <v>1</v>
      </c>
    </row>
    <row r="28" spans="1:2">
      <c r="A28" t="s">
        <v>88</v>
      </c>
      <c r="B28">
        <v>1</v>
      </c>
    </row>
    <row r="29" spans="1:2">
      <c r="A29" t="s">
        <v>89</v>
      </c>
      <c r="B29">
        <v>1</v>
      </c>
    </row>
    <row r="30" spans="1:2">
      <c r="A30" t="s">
        <v>90</v>
      </c>
      <c r="B30">
        <v>1</v>
      </c>
    </row>
    <row r="31" spans="1:2">
      <c r="A31" t="s">
        <v>91</v>
      </c>
      <c r="B31">
        <v>1</v>
      </c>
    </row>
    <row r="32" spans="1:2">
      <c r="A32" t="s">
        <v>92</v>
      </c>
      <c r="B32">
        <v>1</v>
      </c>
    </row>
    <row r="33" spans="1:2">
      <c r="A33" t="s">
        <v>93</v>
      </c>
      <c r="B33">
        <v>1</v>
      </c>
    </row>
    <row r="34" spans="1:2">
      <c r="A34" t="s">
        <v>94</v>
      </c>
      <c r="B34">
        <v>1</v>
      </c>
    </row>
    <row r="35" spans="1:2">
      <c r="A35" t="s">
        <v>95</v>
      </c>
      <c r="B35">
        <v>1</v>
      </c>
    </row>
    <row r="36" spans="1:2">
      <c r="A36" t="s">
        <v>96</v>
      </c>
      <c r="B36">
        <v>1</v>
      </c>
    </row>
    <row r="37" spans="1:2">
      <c r="A37" t="s">
        <v>97</v>
      </c>
      <c r="B37">
        <v>1</v>
      </c>
    </row>
    <row r="38" spans="1:2">
      <c r="A38" t="s">
        <v>98</v>
      </c>
      <c r="B38">
        <v>1</v>
      </c>
    </row>
    <row r="39" spans="1:2">
      <c r="A39" t="s">
        <v>99</v>
      </c>
      <c r="B39">
        <v>1</v>
      </c>
    </row>
    <row r="40" spans="1:2">
      <c r="A40" t="s">
        <v>100</v>
      </c>
      <c r="B40">
        <v>1</v>
      </c>
    </row>
    <row r="41" spans="1:2">
      <c r="A41" t="s">
        <v>101</v>
      </c>
      <c r="B41">
        <v>1</v>
      </c>
    </row>
    <row r="42" spans="1:2">
      <c r="A42" t="s">
        <v>102</v>
      </c>
      <c r="B42">
        <v>1</v>
      </c>
    </row>
    <row r="43" spans="1:2">
      <c r="A43" t="s">
        <v>103</v>
      </c>
      <c r="B43">
        <v>1</v>
      </c>
    </row>
    <row r="44" spans="1:2">
      <c r="A44" t="s">
        <v>104</v>
      </c>
      <c r="B44">
        <v>1</v>
      </c>
    </row>
    <row r="45" spans="1:2">
      <c r="A45" t="s">
        <v>105</v>
      </c>
      <c r="B45">
        <v>1</v>
      </c>
    </row>
    <row r="46" spans="1:2">
      <c r="A46" t="s">
        <v>106</v>
      </c>
      <c r="B46">
        <v>1</v>
      </c>
    </row>
    <row r="47" spans="1:2">
      <c r="A47" t="s">
        <v>107</v>
      </c>
      <c r="B47">
        <v>1</v>
      </c>
    </row>
    <row r="48" spans="1:2">
      <c r="A48" t="s">
        <v>108</v>
      </c>
      <c r="B48">
        <v>1</v>
      </c>
    </row>
    <row r="49" spans="1:2">
      <c r="A49" t="s">
        <v>109</v>
      </c>
      <c r="B49">
        <v>1</v>
      </c>
    </row>
    <row r="50" spans="1:2">
      <c r="A50" t="s">
        <v>110</v>
      </c>
      <c r="B50">
        <v>1</v>
      </c>
    </row>
    <row r="51" spans="1:2">
      <c r="A51" t="s">
        <v>111</v>
      </c>
      <c r="B51">
        <v>1</v>
      </c>
    </row>
    <row r="52" spans="1:2">
      <c r="A52" t="s">
        <v>112</v>
      </c>
      <c r="B52">
        <v>1</v>
      </c>
    </row>
    <row r="53" spans="1:2">
      <c r="A53" t="s">
        <v>113</v>
      </c>
      <c r="B53">
        <v>1</v>
      </c>
    </row>
    <row r="54" spans="1:2">
      <c r="A54" t="s">
        <v>114</v>
      </c>
      <c r="B54">
        <v>1</v>
      </c>
    </row>
    <row r="55" spans="1:2">
      <c r="A55" t="s">
        <v>115</v>
      </c>
      <c r="B55">
        <v>1</v>
      </c>
    </row>
    <row r="56" spans="1:2">
      <c r="A56" t="s">
        <v>116</v>
      </c>
      <c r="B56">
        <v>1</v>
      </c>
    </row>
    <row r="57" spans="1:2">
      <c r="A57" t="s">
        <v>117</v>
      </c>
      <c r="B57">
        <v>1</v>
      </c>
    </row>
    <row r="58" spans="1:2">
      <c r="A58" t="s">
        <v>118</v>
      </c>
      <c r="B58">
        <v>1</v>
      </c>
    </row>
    <row r="59" spans="1:2">
      <c r="A59" t="s">
        <v>119</v>
      </c>
      <c r="B59">
        <v>1</v>
      </c>
    </row>
    <row r="60" spans="1:2">
      <c r="A60" t="s">
        <v>120</v>
      </c>
      <c r="B60">
        <v>1</v>
      </c>
    </row>
    <row r="61" spans="1:2">
      <c r="A61" t="s">
        <v>121</v>
      </c>
      <c r="B61">
        <v>1</v>
      </c>
    </row>
    <row r="62" spans="1:2">
      <c r="A62" t="s">
        <v>122</v>
      </c>
      <c r="B62">
        <v>1</v>
      </c>
    </row>
    <row r="63" spans="1:2">
      <c r="A63" t="s">
        <v>123</v>
      </c>
      <c r="B63">
        <v>1</v>
      </c>
    </row>
    <row r="64" spans="1:2">
      <c r="A64" t="s">
        <v>124</v>
      </c>
      <c r="B64">
        <v>1</v>
      </c>
    </row>
    <row r="65" spans="1:2">
      <c r="A65" t="s">
        <v>125</v>
      </c>
      <c r="B65">
        <v>1</v>
      </c>
    </row>
    <row r="66" spans="1:2">
      <c r="A66" t="s">
        <v>126</v>
      </c>
      <c r="B66">
        <v>1</v>
      </c>
    </row>
    <row r="67" spans="1:2">
      <c r="A67" t="s">
        <v>127</v>
      </c>
      <c r="B67">
        <v>1</v>
      </c>
    </row>
    <row r="68" spans="1:2">
      <c r="A68" t="s">
        <v>128</v>
      </c>
      <c r="B68">
        <v>1</v>
      </c>
    </row>
    <row r="69" spans="1:2">
      <c r="A69" t="s">
        <v>129</v>
      </c>
      <c r="B69">
        <v>1</v>
      </c>
    </row>
    <row r="70" spans="1:2">
      <c r="A70" t="s">
        <v>130</v>
      </c>
      <c r="B70">
        <v>1</v>
      </c>
    </row>
    <row r="71" spans="1:2">
      <c r="A71" t="s">
        <v>131</v>
      </c>
      <c r="B71">
        <v>2</v>
      </c>
    </row>
    <row r="72" spans="1:2">
      <c r="A72" t="s">
        <v>132</v>
      </c>
      <c r="B72">
        <v>2</v>
      </c>
    </row>
    <row r="73" spans="1:2">
      <c r="A73" t="s">
        <v>133</v>
      </c>
      <c r="B73">
        <v>2</v>
      </c>
    </row>
    <row r="74" spans="1:2">
      <c r="A74" t="s">
        <v>134</v>
      </c>
      <c r="B74">
        <v>2</v>
      </c>
    </row>
    <row r="75" spans="1:2">
      <c r="A75" t="s">
        <v>135</v>
      </c>
      <c r="B75">
        <v>2</v>
      </c>
    </row>
    <row r="76" spans="1:2">
      <c r="A76" t="s">
        <v>136</v>
      </c>
      <c r="B76">
        <v>2</v>
      </c>
    </row>
    <row r="77" spans="1:2">
      <c r="A77" t="s">
        <v>137</v>
      </c>
      <c r="B77">
        <v>2</v>
      </c>
    </row>
    <row r="78" spans="1:2">
      <c r="A78" t="s">
        <v>138</v>
      </c>
      <c r="B78">
        <v>2</v>
      </c>
    </row>
    <row r="79" spans="1:2">
      <c r="A79" t="s">
        <v>139</v>
      </c>
      <c r="B79">
        <v>2</v>
      </c>
    </row>
    <row r="80" spans="1:2">
      <c r="A80" t="s">
        <v>140</v>
      </c>
      <c r="B80">
        <v>2</v>
      </c>
    </row>
    <row r="81" spans="1:2">
      <c r="A81" t="s">
        <v>141</v>
      </c>
      <c r="B81">
        <v>2</v>
      </c>
    </row>
    <row r="82" spans="1:2">
      <c r="A82" t="s">
        <v>142</v>
      </c>
      <c r="B82">
        <v>2</v>
      </c>
    </row>
    <row r="83" spans="1:2">
      <c r="A83" t="s">
        <v>143</v>
      </c>
      <c r="B83">
        <v>2</v>
      </c>
    </row>
    <row r="84" spans="1:2">
      <c r="A84" t="s">
        <v>144</v>
      </c>
      <c r="B84">
        <v>2</v>
      </c>
    </row>
    <row r="85" spans="1:2">
      <c r="A85" t="s">
        <v>145</v>
      </c>
      <c r="B85">
        <v>2</v>
      </c>
    </row>
    <row r="86" spans="1:2">
      <c r="A86" t="s">
        <v>146</v>
      </c>
      <c r="B86">
        <v>2</v>
      </c>
    </row>
    <row r="87" spans="1:2">
      <c r="A87" t="s">
        <v>147</v>
      </c>
      <c r="B87">
        <v>2</v>
      </c>
    </row>
    <row r="88" spans="1:2">
      <c r="A88" t="s">
        <v>148</v>
      </c>
      <c r="B88">
        <v>2</v>
      </c>
    </row>
    <row r="89" spans="1:2">
      <c r="A89" t="s">
        <v>149</v>
      </c>
      <c r="B89">
        <v>2</v>
      </c>
    </row>
    <row r="90" spans="1:2">
      <c r="A90" t="s">
        <v>150</v>
      </c>
      <c r="B90">
        <v>2</v>
      </c>
    </row>
    <row r="91" spans="1:2">
      <c r="A91" t="s">
        <v>151</v>
      </c>
      <c r="B91">
        <v>2</v>
      </c>
    </row>
    <row r="92" spans="1:2">
      <c r="A92" t="s">
        <v>152</v>
      </c>
      <c r="B92">
        <v>3</v>
      </c>
    </row>
    <row r="93" spans="1:2">
      <c r="A93" t="s">
        <v>153</v>
      </c>
      <c r="B93">
        <v>3</v>
      </c>
    </row>
    <row r="94" spans="1:2">
      <c r="A94" t="s">
        <v>154</v>
      </c>
      <c r="B94">
        <v>3</v>
      </c>
    </row>
    <row r="95" spans="1:2">
      <c r="A95" t="s">
        <v>155</v>
      </c>
      <c r="B95">
        <v>3</v>
      </c>
    </row>
    <row r="96" spans="1:2">
      <c r="A96" t="s">
        <v>156</v>
      </c>
      <c r="B96">
        <v>3</v>
      </c>
    </row>
    <row r="97" spans="1:2">
      <c r="A97" t="s">
        <v>157</v>
      </c>
      <c r="B97">
        <v>3</v>
      </c>
    </row>
    <row r="98" spans="1:2">
      <c r="A98" t="s">
        <v>158</v>
      </c>
      <c r="B98">
        <v>3</v>
      </c>
    </row>
    <row r="99" spans="1:2">
      <c r="A99" t="s">
        <v>159</v>
      </c>
      <c r="B99">
        <v>3</v>
      </c>
    </row>
    <row r="100" spans="1:2">
      <c r="A100" t="s">
        <v>160</v>
      </c>
      <c r="B100">
        <v>3</v>
      </c>
    </row>
    <row r="101" spans="1:2">
      <c r="A101" t="s">
        <v>161</v>
      </c>
      <c r="B101">
        <v>3</v>
      </c>
    </row>
    <row r="102" spans="1:2">
      <c r="A102" t="s">
        <v>162</v>
      </c>
      <c r="B102">
        <v>3</v>
      </c>
    </row>
    <row r="103" spans="1:2">
      <c r="A103" t="s">
        <v>163</v>
      </c>
      <c r="B103">
        <v>3</v>
      </c>
    </row>
    <row r="104" spans="1:2">
      <c r="A104" t="s">
        <v>164</v>
      </c>
      <c r="B104">
        <v>3</v>
      </c>
    </row>
    <row r="105" spans="1:2">
      <c r="A105" t="s">
        <v>165</v>
      </c>
      <c r="B105">
        <v>3</v>
      </c>
    </row>
    <row r="106" spans="1:2">
      <c r="A106" t="s">
        <v>166</v>
      </c>
      <c r="B106">
        <v>3</v>
      </c>
    </row>
    <row r="107" spans="1:2">
      <c r="A107" t="s">
        <v>167</v>
      </c>
      <c r="B107">
        <v>3</v>
      </c>
    </row>
    <row r="108" spans="1:2">
      <c r="A108" t="s">
        <v>168</v>
      </c>
      <c r="B108">
        <v>3</v>
      </c>
    </row>
    <row r="109" spans="1:2">
      <c r="A109" t="s">
        <v>169</v>
      </c>
      <c r="B109">
        <v>3</v>
      </c>
    </row>
    <row r="110" spans="1:2">
      <c r="A110" t="s">
        <v>170</v>
      </c>
      <c r="B110">
        <v>4</v>
      </c>
    </row>
    <row r="111" spans="1:2">
      <c r="A111" t="s">
        <v>171</v>
      </c>
      <c r="B111">
        <v>4</v>
      </c>
    </row>
    <row r="112" spans="1:2">
      <c r="A112" t="s">
        <v>172</v>
      </c>
      <c r="B112">
        <v>4</v>
      </c>
    </row>
    <row r="113" spans="1:2">
      <c r="A113" t="s">
        <v>173</v>
      </c>
      <c r="B113">
        <v>4</v>
      </c>
    </row>
    <row r="114" spans="1:2">
      <c r="A114" t="s">
        <v>174</v>
      </c>
      <c r="B114">
        <v>4</v>
      </c>
    </row>
    <row r="115" spans="1:2">
      <c r="A115" t="s">
        <v>175</v>
      </c>
      <c r="B115">
        <v>4</v>
      </c>
    </row>
    <row r="116" spans="1:2">
      <c r="A116" t="s">
        <v>176</v>
      </c>
      <c r="B116">
        <v>4</v>
      </c>
    </row>
    <row r="117" spans="1:2">
      <c r="A117" t="s">
        <v>177</v>
      </c>
      <c r="B117">
        <v>4</v>
      </c>
    </row>
    <row r="118" spans="1:2">
      <c r="A118" t="s">
        <v>178</v>
      </c>
      <c r="B118">
        <v>4</v>
      </c>
    </row>
    <row r="119" spans="1:2">
      <c r="A119" t="s">
        <v>179</v>
      </c>
      <c r="B119">
        <v>4</v>
      </c>
    </row>
    <row r="120" spans="1:2">
      <c r="A120" t="s">
        <v>180</v>
      </c>
      <c r="B120">
        <v>4</v>
      </c>
    </row>
    <row r="121" spans="1:2">
      <c r="A121" t="s">
        <v>181</v>
      </c>
      <c r="B121">
        <v>4</v>
      </c>
    </row>
    <row r="122" spans="1:2">
      <c r="A122" t="s">
        <v>182</v>
      </c>
      <c r="B122">
        <v>4</v>
      </c>
    </row>
  </sheetData>
  <sortState xmlns:xlrd2="http://schemas.microsoft.com/office/spreadsheetml/2017/richdata2" ref="A2:XFD278">
    <sortCondition ref="B2:B278"/>
    <sortCondition ref="A2:A278"/>
  </sortState>
  <dataValidations xWindow="274" yWindow="233" count="5">
    <dataValidation allowBlank="1" showInputMessage="1" showErrorMessage="1" promptTitle="Dam Society Ident" prompt="COMPULSORY FIELD_x000a_Insert the full Society ID of the candidate dams in this column. One dam per cell." sqref="A1:A1048576" xr:uid="{00000000-0002-0000-0500-000000000000}"/>
    <dataValidation allowBlank="1" showInputMessage="1" showErrorMessage="1" promptTitle="Minimum Usage" prompt="NOT A COMPULSARY FIELD_x000a_Minimum use of the sire. i.e. minumum number of females this sire will be joined to through AI or Natural mating. " sqref="C1" xr:uid="{00000000-0002-0000-0500-000001000000}"/>
    <dataValidation type="whole" allowBlank="1" showInputMessage="1" showErrorMessage="1" errorTitle="Maximum Useage Incorect" error="This field needs to be a number between 1 and 100" promptTitle="Maximum Usage" prompt="COMPULSORY FIELD_x000a_Maximum number of females that this sire can be joined to through AI or natural mating. The number must be between 1 and 100. " sqref="D1" xr:uid="{00000000-0002-0000-0500-000002000000}">
      <formula1>1</formula1>
      <formula2>100</formula2>
    </dataValidation>
    <dataValidation type="whole" allowBlank="1" showInputMessage="1" showErrorMessage="1" errorTitle="MateSel Scenario # Incorrect" error="This feld needs to be between 1 and 1000" promptTitle="MateSel Scenario Number" prompt="NOT A COMPULSARY FIELD_x000a_This is the number of the MateSel scenario you wish this candidate list to be applied against. Leave blank if you are unsure." sqref="E1" xr:uid="{00000000-0002-0000-0500-000003000000}">
      <formula1>1</formula1>
      <formula2>1000</formula2>
    </dataValidation>
    <dataValidation type="whole" allowBlank="1" showInputMessage="1" showErrorMessage="1" errorTitle="Group Code Incorrect" error="Group Code should be 1, 2, 3 or 4" promptTitle="Group Code" prompt="COMPULSORY FIELD_x000a_Group Code 1 - Dams to be joined to Group 1 or 2 sires_x000a_Group Code 2 - Dams to be joined to Group 2 Sires only_x000a_Group Code 3 - Dams to be joined to Group 3 or 4 sires_x000a_Group Code 4 - Dams to be joined to Group 4 sires only" sqref="B1:B1048576" xr:uid="{00000000-0002-0000-0500-000004000000}">
      <formula1>1</formula1>
      <formula2>4</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E1"/>
  <sheetViews>
    <sheetView workbookViewId="0">
      <selection activeCell="A2" sqref="A2"/>
    </sheetView>
  </sheetViews>
  <sheetFormatPr defaultRowHeight="15"/>
  <cols>
    <col min="1" max="1" width="17.28515625" style="3" bestFit="1" customWidth="1"/>
    <col min="2" max="2" width="11.42578125" style="3" bestFit="1" customWidth="1"/>
    <col min="3" max="3" width="15.42578125" style="3" hidden="1" customWidth="1"/>
    <col min="4" max="4" width="15.7109375" style="3" hidden="1" customWidth="1"/>
    <col min="5" max="5" width="18" style="3" hidden="1" customWidth="1"/>
    <col min="6" max="16384" width="9.140625" style="3"/>
  </cols>
  <sheetData>
    <row r="1" spans="1:5">
      <c r="A1" s="22" t="s">
        <v>61</v>
      </c>
      <c r="B1" s="22" t="s">
        <v>41</v>
      </c>
      <c r="C1" s="23" t="s">
        <v>42</v>
      </c>
      <c r="D1" s="22" t="s">
        <v>43</v>
      </c>
      <c r="E1" s="23" t="s">
        <v>44</v>
      </c>
    </row>
  </sheetData>
  <dataValidations xWindow="247" yWindow="235" count="5">
    <dataValidation type="whole" allowBlank="1" showInputMessage="1" showErrorMessage="1" errorTitle="Group Code Incorrect" error="Group Code should be 1, 2, 3 or 4" promptTitle="Group Code" prompt="COMPULSORY FIELD_x000a_Group Code 1 - Dams to be joined to Group 1 or 2 sires_x000a_Group Code 2 - Dams to be joined to Group 2 Sires only_x000a_Group Code 3 - Dams to be joined to Group 3 or 4 sires_x000a_Group Code 4 - Dams to be joined to Group 4 sires only" sqref="B1:B1048576" xr:uid="{00000000-0002-0000-0600-000000000000}">
      <formula1>1</formula1>
      <formula2>4</formula2>
    </dataValidation>
    <dataValidation type="whole" allowBlank="1" showInputMessage="1" showErrorMessage="1" errorTitle="MateSel Scenario # Incorrect" error="This feld needs to be between 1 and 1000" promptTitle="MateSel Scenario Number" prompt="NOT A COMPULSARY FIELD_x000a_This is the number of the MateSel scenario you wish this candidate list to be applied against. Leave blank if you are unsure." sqref="E1" xr:uid="{00000000-0002-0000-0600-000001000000}">
      <formula1>1</formula1>
      <formula2>1000</formula2>
    </dataValidation>
    <dataValidation type="whole" allowBlank="1" showInputMessage="1" showErrorMessage="1" errorTitle="Maximum Useage Incorect" error="This field needs to be a number between 1 and 100" promptTitle="Maximum Usage" prompt="COMPULSORY FIELD_x000a_Maximum number of females that this sire can be joined to through AI or natural mating. The number must be between 1 and 100. " sqref="D1" xr:uid="{00000000-0002-0000-0600-000002000000}">
      <formula1>1</formula1>
      <formula2>100</formula2>
    </dataValidation>
    <dataValidation allowBlank="1" showInputMessage="1" showErrorMessage="1" promptTitle="Minimum Usage" prompt="NOT A COMPULSARY FIELD_x000a_Minimum use of the sire. i.e. minumum number of females this sire will be joined to through AI or Natural mating. " sqref="C1" xr:uid="{00000000-0002-0000-0600-000003000000}"/>
    <dataValidation allowBlank="1" showInputMessage="1" showErrorMessage="1" promptTitle="Dam Society Ident" prompt="COMPULSORY FIELD_x000a_Insert the full Society ID of the candidate dams in this column. One dam per cell." sqref="A1:A1048576" xr:uid="{00000000-0002-0000-0600-000004000000}"/>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1"/>
  <sheetViews>
    <sheetView workbookViewId="0">
      <selection activeCell="A3" sqref="A3"/>
    </sheetView>
  </sheetViews>
  <sheetFormatPr defaultRowHeight="15"/>
  <cols>
    <col min="1" max="1" width="16.5703125" customWidth="1"/>
    <col min="3" max="3" width="16" customWidth="1"/>
    <col min="6" max="6" width="12.140625" customWidth="1"/>
    <col min="7" max="7" width="13.140625" customWidth="1"/>
    <col min="9" max="9" width="19.42578125" customWidth="1"/>
    <col min="10" max="10" width="18.140625" customWidth="1"/>
    <col min="11" max="11" width="19.85546875" customWidth="1"/>
    <col min="12" max="12" width="20.28515625" customWidth="1"/>
    <col min="13" max="13" width="17.7109375" customWidth="1"/>
  </cols>
  <sheetData>
    <row r="1" spans="1:13">
      <c r="A1" s="24" t="s">
        <v>2</v>
      </c>
      <c r="C1" s="24" t="s">
        <v>4</v>
      </c>
      <c r="F1" s="24" t="s">
        <v>183</v>
      </c>
      <c r="G1" s="24" t="s">
        <v>184</v>
      </c>
      <c r="H1" s="24" t="s">
        <v>185</v>
      </c>
      <c r="I1" s="24" t="s">
        <v>186</v>
      </c>
      <c r="J1" s="24" t="s">
        <v>187</v>
      </c>
      <c r="K1" s="24" t="s">
        <v>188</v>
      </c>
      <c r="L1" s="24" t="s">
        <v>189</v>
      </c>
      <c r="M1" s="24" t="s">
        <v>190</v>
      </c>
    </row>
    <row r="2" spans="1:13">
      <c r="A2" t="s">
        <v>3</v>
      </c>
      <c r="B2" t="s">
        <v>191</v>
      </c>
      <c r="C2" t="s">
        <v>192</v>
      </c>
      <c r="D2" t="s">
        <v>193</v>
      </c>
      <c r="F2" s="1">
        <f>'1. MateSel Parameters'!H2</f>
        <v>0</v>
      </c>
      <c r="G2" s="1">
        <f>'1. MateSel Parameters'!H3</f>
        <v>0</v>
      </c>
      <c r="H2" s="1" t="e">
        <f>CONCATENATE(VLOOKUP(F2,A2:B25,2,FALSE),VLOOKUP(G2,C2:D30,2,FALSE))</f>
        <v>#N/A</v>
      </c>
      <c r="I2" s="25" t="str">
        <f>IF(ISNA(VLOOKUP($H$2,$H$4:$M$130,2,FALSE)),"Society not set up",IF(VLOOKUP($H$2,$H$4:$M$130,2,FALSE)=" ","Society not set up",VLOOKUP($H$2,$H$4:$M$130,2,FALSE)))</f>
        <v>Society not set up</v>
      </c>
      <c r="J2" s="1" t="str">
        <f>IF(ISNA(VLOOKUP($H$2,$H$4:$M$130,2,FALSE))," ",VLOOKUP($H$2,$H$4:$M$130,3,FALSE))</f>
        <v xml:space="preserve"> </v>
      </c>
      <c r="K2" s="1" t="str">
        <f>IF(ISNA(VLOOKUP($H$2,$H$4:$M$130,2,FALSE))," ",VLOOKUP($H$2,$H$4:$M$130,4,FALSE))</f>
        <v xml:space="preserve"> </v>
      </c>
      <c r="L2" s="1" t="str">
        <f>IF(ISNA(VLOOKUP($H$2,$H$4:$M$130,2,FALSE))," ",VLOOKUP($H$2,$H$4:$M$130,5,FALSE))</f>
        <v xml:space="preserve"> </v>
      </c>
      <c r="M2" s="1" t="str">
        <f>IF(ISNA(VLOOKUP($H$2,$H$4:$M$130,2,FALSE))," ",VLOOKUP($H$2,$H$4:$M$130,6,FALSE))</f>
        <v xml:space="preserve"> </v>
      </c>
    </row>
    <row r="3" spans="1:13">
      <c r="A3" t="s">
        <v>194</v>
      </c>
      <c r="B3" t="s">
        <v>195</v>
      </c>
      <c r="C3" t="s">
        <v>196</v>
      </c>
      <c r="D3" t="s">
        <v>197</v>
      </c>
    </row>
    <row r="4" spans="1:13">
      <c r="A4" t="s">
        <v>198</v>
      </c>
      <c r="B4" t="s">
        <v>199</v>
      </c>
      <c r="C4" t="s">
        <v>200</v>
      </c>
      <c r="D4" t="s">
        <v>201</v>
      </c>
      <c r="F4" t="s">
        <v>202</v>
      </c>
      <c r="G4" t="s">
        <v>193</v>
      </c>
      <c r="H4" t="str">
        <f t="shared" ref="H4:H35" si="0">CONCATENATE(F4,G4)</f>
        <v>ARAA</v>
      </c>
      <c r="I4" t="s">
        <v>203</v>
      </c>
      <c r="J4" t="s">
        <v>204</v>
      </c>
      <c r="K4" t="s">
        <v>204</v>
      </c>
      <c r="L4" t="s">
        <v>204</v>
      </c>
      <c r="M4" t="s">
        <v>204</v>
      </c>
    </row>
    <row r="5" spans="1:13">
      <c r="A5" t="s">
        <v>205</v>
      </c>
      <c r="B5" t="s">
        <v>206</v>
      </c>
      <c r="C5" t="s">
        <v>207</v>
      </c>
      <c r="D5" t="s">
        <v>208</v>
      </c>
      <c r="F5" t="s">
        <v>202</v>
      </c>
      <c r="G5" t="s">
        <v>209</v>
      </c>
      <c r="H5" t="str">
        <f t="shared" si="0"/>
        <v>ARHH</v>
      </c>
      <c r="I5" t="s">
        <v>204</v>
      </c>
      <c r="J5" t="s">
        <v>204</v>
      </c>
      <c r="K5" t="s">
        <v>204</v>
      </c>
      <c r="L5" t="s">
        <v>204</v>
      </c>
      <c r="M5" t="s">
        <v>204</v>
      </c>
    </row>
    <row r="6" spans="1:13">
      <c r="A6" t="s">
        <v>210</v>
      </c>
      <c r="B6" t="s">
        <v>211</v>
      </c>
      <c r="C6" t="s">
        <v>212</v>
      </c>
      <c r="D6" t="s">
        <v>213</v>
      </c>
      <c r="F6" t="s">
        <v>191</v>
      </c>
      <c r="G6" t="s">
        <v>193</v>
      </c>
      <c r="H6" t="str">
        <f t="shared" si="0"/>
        <v>AUAA</v>
      </c>
      <c r="I6" t="s">
        <v>214</v>
      </c>
      <c r="J6" t="s">
        <v>215</v>
      </c>
      <c r="K6" t="s">
        <v>216</v>
      </c>
      <c r="L6" t="s">
        <v>217</v>
      </c>
      <c r="M6" t="s">
        <v>204</v>
      </c>
    </row>
    <row r="7" spans="1:13">
      <c r="A7" t="s">
        <v>218</v>
      </c>
      <c r="B7" t="s">
        <v>219</v>
      </c>
      <c r="C7" t="s">
        <v>5</v>
      </c>
      <c r="D7" t="s">
        <v>209</v>
      </c>
      <c r="F7" t="s">
        <v>191</v>
      </c>
      <c r="G7" t="s">
        <v>197</v>
      </c>
      <c r="H7" t="str">
        <f t="shared" si="0"/>
        <v>AUBB</v>
      </c>
      <c r="I7" t="s">
        <v>220</v>
      </c>
      <c r="J7" t="s">
        <v>221</v>
      </c>
      <c r="K7" t="s">
        <v>204</v>
      </c>
      <c r="L7" t="s">
        <v>204</v>
      </c>
      <c r="M7" t="s">
        <v>204</v>
      </c>
    </row>
    <row r="8" spans="1:13">
      <c r="A8" t="s">
        <v>222</v>
      </c>
      <c r="B8" t="s">
        <v>223</v>
      </c>
      <c r="C8" t="s">
        <v>224</v>
      </c>
      <c r="D8" t="s">
        <v>225</v>
      </c>
      <c r="F8" t="s">
        <v>191</v>
      </c>
      <c r="G8" t="s">
        <v>201</v>
      </c>
      <c r="H8" t="str">
        <f t="shared" si="0"/>
        <v>AUBG</v>
      </c>
      <c r="I8" t="s">
        <v>226</v>
      </c>
      <c r="J8" t="s">
        <v>227</v>
      </c>
      <c r="K8" t="s">
        <v>204</v>
      </c>
      <c r="L8" t="s">
        <v>204</v>
      </c>
      <c r="M8" t="s">
        <v>204</v>
      </c>
    </row>
    <row r="9" spans="1:13">
      <c r="A9" t="s">
        <v>228</v>
      </c>
      <c r="B9" t="s">
        <v>202</v>
      </c>
      <c r="C9" t="s">
        <v>229</v>
      </c>
      <c r="D9" t="s">
        <v>230</v>
      </c>
      <c r="F9" t="s">
        <v>191</v>
      </c>
      <c r="G9" t="s">
        <v>208</v>
      </c>
      <c r="H9" t="str">
        <f t="shared" si="0"/>
        <v>AUCC</v>
      </c>
      <c r="I9" t="s">
        <v>215</v>
      </c>
      <c r="J9" t="s">
        <v>231</v>
      </c>
      <c r="K9" t="s">
        <v>232</v>
      </c>
      <c r="L9" t="s">
        <v>204</v>
      </c>
      <c r="M9" t="s">
        <v>204</v>
      </c>
    </row>
    <row r="10" spans="1:13">
      <c r="C10" t="s">
        <v>233</v>
      </c>
      <c r="D10" t="s">
        <v>234</v>
      </c>
      <c r="F10" t="s">
        <v>191</v>
      </c>
      <c r="G10" t="s">
        <v>213</v>
      </c>
      <c r="H10" t="str">
        <f t="shared" si="0"/>
        <v>AUDM</v>
      </c>
      <c r="M10" t="s">
        <v>204</v>
      </c>
    </row>
    <row r="11" spans="1:13">
      <c r="C11" t="s">
        <v>235</v>
      </c>
      <c r="D11" t="s">
        <v>236</v>
      </c>
      <c r="F11" t="s">
        <v>191</v>
      </c>
      <c r="G11" t="s">
        <v>209</v>
      </c>
      <c r="H11" t="str">
        <f t="shared" si="0"/>
        <v>AUHH</v>
      </c>
      <c r="I11" t="s">
        <v>9</v>
      </c>
      <c r="J11" t="s">
        <v>237</v>
      </c>
      <c r="K11" t="s">
        <v>238</v>
      </c>
      <c r="L11" t="s">
        <v>239</v>
      </c>
      <c r="M11" t="s">
        <v>204</v>
      </c>
    </row>
    <row r="12" spans="1:13">
      <c r="C12" t="s">
        <v>240</v>
      </c>
      <c r="D12" t="s">
        <v>241</v>
      </c>
      <c r="F12" t="s">
        <v>191</v>
      </c>
      <c r="G12" t="s">
        <v>225</v>
      </c>
      <c r="H12" t="str">
        <f t="shared" si="0"/>
        <v>AULL</v>
      </c>
      <c r="I12" t="s">
        <v>242</v>
      </c>
      <c r="J12" t="s">
        <v>243</v>
      </c>
      <c r="K12" t="s">
        <v>244</v>
      </c>
      <c r="L12" t="s">
        <v>204</v>
      </c>
      <c r="M12" t="s">
        <v>204</v>
      </c>
    </row>
    <row r="13" spans="1:13">
      <c r="C13" t="s">
        <v>245</v>
      </c>
      <c r="D13" t="s">
        <v>246</v>
      </c>
      <c r="F13" t="s">
        <v>191</v>
      </c>
      <c r="G13" t="s">
        <v>230</v>
      </c>
      <c r="H13" t="str">
        <f t="shared" si="0"/>
        <v>AUMG</v>
      </c>
      <c r="I13" t="s">
        <v>242</v>
      </c>
      <c r="J13" t="s">
        <v>9</v>
      </c>
      <c r="K13" t="s">
        <v>247</v>
      </c>
      <c r="L13" t="s">
        <v>204</v>
      </c>
      <c r="M13" t="s">
        <v>204</v>
      </c>
    </row>
    <row r="14" spans="1:13">
      <c r="C14" t="s">
        <v>248</v>
      </c>
      <c r="D14" t="s">
        <v>249</v>
      </c>
      <c r="F14" t="s">
        <v>191</v>
      </c>
      <c r="G14" t="s">
        <v>234</v>
      </c>
      <c r="H14" t="str">
        <f t="shared" si="0"/>
        <v>AURA</v>
      </c>
      <c r="I14" t="s">
        <v>9</v>
      </c>
      <c r="J14" t="s">
        <v>250</v>
      </c>
      <c r="K14" t="s">
        <v>251</v>
      </c>
      <c r="L14" t="s">
        <v>204</v>
      </c>
      <c r="M14" t="s">
        <v>204</v>
      </c>
    </row>
    <row r="15" spans="1:13">
      <c r="C15" t="s">
        <v>252</v>
      </c>
      <c r="D15" t="s">
        <v>253</v>
      </c>
      <c r="F15" t="s">
        <v>191</v>
      </c>
      <c r="G15" t="s">
        <v>236</v>
      </c>
      <c r="H15" t="str">
        <f t="shared" si="0"/>
        <v>AUSG</v>
      </c>
      <c r="I15" t="s">
        <v>215</v>
      </c>
      <c r="J15" t="s">
        <v>254</v>
      </c>
      <c r="K15" t="s">
        <v>204</v>
      </c>
      <c r="L15" t="s">
        <v>204</v>
      </c>
      <c r="M15" t="s">
        <v>204</v>
      </c>
    </row>
    <row r="16" spans="1:13">
      <c r="F16" t="s">
        <v>191</v>
      </c>
      <c r="G16" t="s">
        <v>249</v>
      </c>
      <c r="H16" t="str">
        <f t="shared" si="0"/>
        <v>AUSI</v>
      </c>
      <c r="I16" t="s">
        <v>255</v>
      </c>
      <c r="J16" t="s">
        <v>256</v>
      </c>
      <c r="K16" t="s">
        <v>232</v>
      </c>
      <c r="L16" t="s">
        <v>242</v>
      </c>
      <c r="M16" t="s">
        <v>204</v>
      </c>
    </row>
    <row r="17" spans="6:13">
      <c r="F17" t="s">
        <v>191</v>
      </c>
      <c r="G17" t="s">
        <v>241</v>
      </c>
      <c r="H17" t="str">
        <f t="shared" si="0"/>
        <v>AUSS</v>
      </c>
      <c r="I17" t="s">
        <v>255</v>
      </c>
      <c r="J17" t="s">
        <v>256</v>
      </c>
      <c r="K17" t="s">
        <v>232</v>
      </c>
      <c r="L17" t="s">
        <v>204</v>
      </c>
      <c r="M17" t="s">
        <v>204</v>
      </c>
    </row>
    <row r="18" spans="6:13">
      <c r="F18" t="s">
        <v>191</v>
      </c>
      <c r="G18" t="s">
        <v>253</v>
      </c>
      <c r="H18" t="str">
        <f t="shared" si="0"/>
        <v>AUWY</v>
      </c>
      <c r="I18" t="s">
        <v>257</v>
      </c>
      <c r="J18" t="s">
        <v>204</v>
      </c>
      <c r="K18" t="s">
        <v>204</v>
      </c>
      <c r="L18" t="s">
        <v>204</v>
      </c>
      <c r="M18" t="s">
        <v>204</v>
      </c>
    </row>
    <row r="19" spans="6:13">
      <c r="F19" t="s">
        <v>219</v>
      </c>
      <c r="G19" t="s">
        <v>193</v>
      </c>
      <c r="H19" t="str">
        <f t="shared" si="0"/>
        <v>CAAA</v>
      </c>
      <c r="I19" t="s">
        <v>204</v>
      </c>
      <c r="J19" t="s">
        <v>204</v>
      </c>
      <c r="K19" t="s">
        <v>204</v>
      </c>
      <c r="L19" t="s">
        <v>204</v>
      </c>
      <c r="M19" t="s">
        <v>204</v>
      </c>
    </row>
    <row r="20" spans="6:13">
      <c r="F20" t="s">
        <v>219</v>
      </c>
      <c r="G20" t="s">
        <v>209</v>
      </c>
      <c r="H20" t="str">
        <f t="shared" si="0"/>
        <v>CAHH</v>
      </c>
      <c r="I20" t="s">
        <v>204</v>
      </c>
      <c r="J20" t="s">
        <v>204</v>
      </c>
      <c r="K20" t="s">
        <v>204</v>
      </c>
      <c r="L20" t="s">
        <v>204</v>
      </c>
      <c r="M20" t="s">
        <v>204</v>
      </c>
    </row>
    <row r="21" spans="6:13">
      <c r="F21" t="s">
        <v>219</v>
      </c>
      <c r="G21" t="s">
        <v>230</v>
      </c>
      <c r="H21" t="str">
        <f t="shared" si="0"/>
        <v>CAMG</v>
      </c>
      <c r="I21" t="s">
        <v>204</v>
      </c>
      <c r="J21" t="s">
        <v>204</v>
      </c>
      <c r="K21" t="s">
        <v>204</v>
      </c>
      <c r="L21" t="s">
        <v>204</v>
      </c>
      <c r="M21" t="s">
        <v>204</v>
      </c>
    </row>
    <row r="22" spans="6:13">
      <c r="F22" t="s">
        <v>206</v>
      </c>
      <c r="G22" t="s">
        <v>193</v>
      </c>
      <c r="H22" t="str">
        <f t="shared" si="0"/>
        <v>NAAA</v>
      </c>
      <c r="I22" t="s">
        <v>204</v>
      </c>
      <c r="J22" t="s">
        <v>204</v>
      </c>
      <c r="K22" t="s">
        <v>204</v>
      </c>
      <c r="L22" t="s">
        <v>204</v>
      </c>
      <c r="M22" t="s">
        <v>204</v>
      </c>
    </row>
    <row r="23" spans="6:13">
      <c r="F23" t="s">
        <v>206</v>
      </c>
      <c r="G23" t="s">
        <v>197</v>
      </c>
      <c r="H23" t="str">
        <f t="shared" si="0"/>
        <v>NABB</v>
      </c>
      <c r="I23" t="s">
        <v>258</v>
      </c>
      <c r="J23" t="s">
        <v>259</v>
      </c>
      <c r="K23" t="s">
        <v>260</v>
      </c>
      <c r="L23" t="s">
        <v>204</v>
      </c>
      <c r="M23" t="s">
        <v>204</v>
      </c>
    </row>
    <row r="24" spans="6:13">
      <c r="F24" t="s">
        <v>206</v>
      </c>
      <c r="G24" t="s">
        <v>201</v>
      </c>
      <c r="H24" t="str">
        <f t="shared" si="0"/>
        <v>NABG</v>
      </c>
      <c r="I24" t="s">
        <v>204</v>
      </c>
      <c r="J24" t="s">
        <v>204</v>
      </c>
      <c r="K24" t="s">
        <v>204</v>
      </c>
      <c r="L24" t="s">
        <v>204</v>
      </c>
      <c r="M24" t="s">
        <v>204</v>
      </c>
    </row>
    <row r="25" spans="6:13">
      <c r="F25" t="s">
        <v>206</v>
      </c>
      <c r="G25" t="s">
        <v>249</v>
      </c>
      <c r="H25" t="str">
        <f t="shared" si="0"/>
        <v>NASI</v>
      </c>
      <c r="I25" t="s">
        <v>204</v>
      </c>
      <c r="J25" t="s">
        <v>204</v>
      </c>
      <c r="K25" t="s">
        <v>204</v>
      </c>
      <c r="L25" t="s">
        <v>204</v>
      </c>
      <c r="M25" t="s">
        <v>204</v>
      </c>
    </row>
    <row r="26" spans="6:13">
      <c r="F26" t="s">
        <v>206</v>
      </c>
      <c r="G26" t="s">
        <v>253</v>
      </c>
      <c r="H26" t="str">
        <f t="shared" si="0"/>
        <v>NAWY</v>
      </c>
      <c r="I26" t="s">
        <v>204</v>
      </c>
      <c r="J26" t="s">
        <v>204</v>
      </c>
      <c r="K26" t="s">
        <v>204</v>
      </c>
      <c r="L26" t="s">
        <v>204</v>
      </c>
      <c r="M26" t="s">
        <v>204</v>
      </c>
    </row>
    <row r="27" spans="6:13">
      <c r="F27" t="s">
        <v>195</v>
      </c>
      <c r="G27" t="s">
        <v>193</v>
      </c>
      <c r="H27" t="str">
        <f t="shared" si="0"/>
        <v>NZAA</v>
      </c>
      <c r="I27" t="s">
        <v>261</v>
      </c>
      <c r="J27" t="s">
        <v>262</v>
      </c>
      <c r="K27" t="s">
        <v>204</v>
      </c>
      <c r="L27" t="s">
        <v>204</v>
      </c>
      <c r="M27" t="s">
        <v>204</v>
      </c>
    </row>
    <row r="28" spans="6:13">
      <c r="F28" t="s">
        <v>195</v>
      </c>
      <c r="G28" t="s">
        <v>208</v>
      </c>
      <c r="H28" t="str">
        <f t="shared" si="0"/>
        <v>NZCC</v>
      </c>
      <c r="I28" t="s">
        <v>204</v>
      </c>
      <c r="J28" t="s">
        <v>204</v>
      </c>
      <c r="K28" t="s">
        <v>204</v>
      </c>
      <c r="L28" t="s">
        <v>204</v>
      </c>
      <c r="M28" t="s">
        <v>204</v>
      </c>
    </row>
    <row r="29" spans="6:13">
      <c r="F29" t="s">
        <v>195</v>
      </c>
      <c r="G29" t="s">
        <v>209</v>
      </c>
      <c r="H29" t="str">
        <f t="shared" si="0"/>
        <v>NZHH</v>
      </c>
      <c r="I29" t="s">
        <v>263</v>
      </c>
      <c r="J29" t="s">
        <v>254</v>
      </c>
      <c r="K29" t="s">
        <v>264</v>
      </c>
      <c r="L29" t="s">
        <v>265</v>
      </c>
      <c r="M29" t="s">
        <v>204</v>
      </c>
    </row>
    <row r="30" spans="6:13">
      <c r="F30" t="s">
        <v>195</v>
      </c>
      <c r="G30" t="s">
        <v>225</v>
      </c>
      <c r="H30" t="str">
        <f t="shared" si="0"/>
        <v>NZLL</v>
      </c>
      <c r="I30" t="s">
        <v>242</v>
      </c>
      <c r="J30" t="s">
        <v>243</v>
      </c>
      <c r="K30" t="s">
        <v>261</v>
      </c>
      <c r="L30" t="s">
        <v>244</v>
      </c>
      <c r="M30" t="s">
        <v>204</v>
      </c>
    </row>
    <row r="31" spans="6:13">
      <c r="F31" t="s">
        <v>195</v>
      </c>
      <c r="G31" t="s">
        <v>230</v>
      </c>
      <c r="H31" t="str">
        <f t="shared" si="0"/>
        <v>NZMG</v>
      </c>
      <c r="I31" t="s">
        <v>266</v>
      </c>
      <c r="J31" t="s">
        <v>204</v>
      </c>
      <c r="K31" t="s">
        <v>204</v>
      </c>
      <c r="L31" t="s">
        <v>204</v>
      </c>
      <c r="M31" t="s">
        <v>204</v>
      </c>
    </row>
    <row r="32" spans="6:13">
      <c r="F32" t="s">
        <v>195</v>
      </c>
      <c r="G32" t="s">
        <v>249</v>
      </c>
      <c r="H32" t="str">
        <f t="shared" si="0"/>
        <v>NZSI</v>
      </c>
      <c r="I32" t="s">
        <v>267</v>
      </c>
      <c r="J32" t="s">
        <v>268</v>
      </c>
      <c r="K32" t="s">
        <v>204</v>
      </c>
      <c r="L32" t="s">
        <v>204</v>
      </c>
      <c r="M32" t="s">
        <v>204</v>
      </c>
    </row>
    <row r="33" spans="6:13">
      <c r="F33" t="s">
        <v>195</v>
      </c>
      <c r="G33" t="s">
        <v>241</v>
      </c>
      <c r="H33" t="str">
        <f t="shared" si="0"/>
        <v>NZSS</v>
      </c>
      <c r="I33" t="s">
        <v>261</v>
      </c>
      <c r="J33" t="s">
        <v>266</v>
      </c>
      <c r="K33" t="s">
        <v>204</v>
      </c>
      <c r="L33" t="s">
        <v>204</v>
      </c>
      <c r="M33" t="s">
        <v>204</v>
      </c>
    </row>
    <row r="34" spans="6:13">
      <c r="F34" t="s">
        <v>195</v>
      </c>
      <c r="G34" t="s">
        <v>253</v>
      </c>
      <c r="H34" t="str">
        <f t="shared" si="0"/>
        <v>NZWY</v>
      </c>
      <c r="I34" t="s">
        <v>204</v>
      </c>
      <c r="J34" t="s">
        <v>204</v>
      </c>
      <c r="K34" t="s">
        <v>204</v>
      </c>
      <c r="L34" t="s">
        <v>204</v>
      </c>
      <c r="M34" t="s">
        <v>204</v>
      </c>
    </row>
    <row r="35" spans="6:13">
      <c r="F35" t="s">
        <v>199</v>
      </c>
      <c r="G35" t="s">
        <v>193</v>
      </c>
      <c r="H35" t="str">
        <f t="shared" si="0"/>
        <v>SAAA</v>
      </c>
      <c r="I35" t="s">
        <v>204</v>
      </c>
      <c r="J35" t="s">
        <v>204</v>
      </c>
      <c r="K35" t="s">
        <v>204</v>
      </c>
      <c r="L35" t="s">
        <v>204</v>
      </c>
      <c r="M35" t="s">
        <v>204</v>
      </c>
    </row>
    <row r="36" spans="6:13">
      <c r="F36" t="s">
        <v>199</v>
      </c>
      <c r="G36" t="s">
        <v>197</v>
      </c>
      <c r="H36" t="str">
        <f t="shared" ref="H36:H61" si="1">CONCATENATE(F36,G36)</f>
        <v>SABB</v>
      </c>
      <c r="I36" t="s">
        <v>258</v>
      </c>
      <c r="J36" t="s">
        <v>259</v>
      </c>
      <c r="K36" t="s">
        <v>260</v>
      </c>
      <c r="L36" t="s">
        <v>204</v>
      </c>
      <c r="M36" t="s">
        <v>204</v>
      </c>
    </row>
    <row r="37" spans="6:13">
      <c r="F37" t="s">
        <v>199</v>
      </c>
      <c r="G37" t="s">
        <v>201</v>
      </c>
      <c r="H37" t="str">
        <f t="shared" si="1"/>
        <v>SABG</v>
      </c>
      <c r="I37" t="s">
        <v>204</v>
      </c>
      <c r="J37" t="s">
        <v>204</v>
      </c>
      <c r="K37" t="s">
        <v>204</v>
      </c>
      <c r="L37" t="s">
        <v>204</v>
      </c>
      <c r="M37" t="s">
        <v>204</v>
      </c>
    </row>
    <row r="38" spans="6:13">
      <c r="F38" t="s">
        <v>199</v>
      </c>
      <c r="G38" t="s">
        <v>208</v>
      </c>
      <c r="H38" t="str">
        <f t="shared" si="1"/>
        <v>SACC</v>
      </c>
      <c r="I38" t="s">
        <v>204</v>
      </c>
      <c r="J38" t="s">
        <v>204</v>
      </c>
      <c r="K38" t="s">
        <v>204</v>
      </c>
      <c r="L38" t="s">
        <v>204</v>
      </c>
      <c r="M38" t="s">
        <v>204</v>
      </c>
    </row>
    <row r="39" spans="6:13">
      <c r="F39" t="s">
        <v>199</v>
      </c>
      <c r="G39" t="s">
        <v>209</v>
      </c>
      <c r="H39" t="str">
        <f t="shared" si="1"/>
        <v>SAHH</v>
      </c>
      <c r="I39" t="s">
        <v>204</v>
      </c>
      <c r="J39" t="s">
        <v>204</v>
      </c>
      <c r="K39" t="s">
        <v>204</v>
      </c>
      <c r="L39" t="s">
        <v>204</v>
      </c>
      <c r="M39" t="s">
        <v>204</v>
      </c>
    </row>
    <row r="40" spans="6:13">
      <c r="F40" t="s">
        <v>199</v>
      </c>
      <c r="G40" t="s">
        <v>225</v>
      </c>
      <c r="H40" t="str">
        <f t="shared" si="1"/>
        <v>SALL</v>
      </c>
      <c r="I40" t="s">
        <v>204</v>
      </c>
      <c r="J40" t="s">
        <v>204</v>
      </c>
      <c r="K40" t="s">
        <v>204</v>
      </c>
      <c r="L40" t="s">
        <v>204</v>
      </c>
      <c r="M40" t="s">
        <v>204</v>
      </c>
    </row>
    <row r="41" spans="6:13">
      <c r="F41" t="s">
        <v>199</v>
      </c>
      <c r="G41" t="s">
        <v>234</v>
      </c>
      <c r="H41" t="str">
        <f t="shared" si="1"/>
        <v>SARA</v>
      </c>
      <c r="I41" t="s">
        <v>204</v>
      </c>
      <c r="J41" t="s">
        <v>204</v>
      </c>
      <c r="K41" t="s">
        <v>204</v>
      </c>
      <c r="L41" t="s">
        <v>204</v>
      </c>
      <c r="M41" t="s">
        <v>204</v>
      </c>
    </row>
    <row r="42" spans="6:13">
      <c r="F42" t="s">
        <v>199</v>
      </c>
      <c r="G42" t="s">
        <v>236</v>
      </c>
      <c r="H42" t="str">
        <f t="shared" si="1"/>
        <v>SASG</v>
      </c>
      <c r="I42" t="s">
        <v>204</v>
      </c>
      <c r="J42" t="s">
        <v>204</v>
      </c>
      <c r="K42" t="s">
        <v>204</v>
      </c>
      <c r="L42" t="s">
        <v>204</v>
      </c>
      <c r="M42" t="s">
        <v>204</v>
      </c>
    </row>
    <row r="43" spans="6:13">
      <c r="F43" t="s">
        <v>199</v>
      </c>
      <c r="G43" t="s">
        <v>249</v>
      </c>
      <c r="H43" t="str">
        <f t="shared" si="1"/>
        <v>SASI</v>
      </c>
      <c r="I43" t="s">
        <v>269</v>
      </c>
      <c r="J43" t="s">
        <v>270</v>
      </c>
      <c r="K43" t="s">
        <v>271</v>
      </c>
      <c r="L43" t="s">
        <v>204</v>
      </c>
      <c r="M43" t="s">
        <v>204</v>
      </c>
    </row>
    <row r="44" spans="6:13">
      <c r="F44" t="s">
        <v>199</v>
      </c>
      <c r="G44" t="s">
        <v>246</v>
      </c>
      <c r="H44" t="str">
        <f t="shared" si="1"/>
        <v>SASM</v>
      </c>
      <c r="I44" t="s">
        <v>269</v>
      </c>
      <c r="J44" t="s">
        <v>272</v>
      </c>
      <c r="K44" t="s">
        <v>273</v>
      </c>
      <c r="L44" t="s">
        <v>204</v>
      </c>
      <c r="M44" t="s">
        <v>204</v>
      </c>
    </row>
    <row r="45" spans="6:13">
      <c r="F45" t="s">
        <v>199</v>
      </c>
      <c r="G45" t="s">
        <v>241</v>
      </c>
      <c r="H45" t="str">
        <f t="shared" si="1"/>
        <v>SASS</v>
      </c>
      <c r="I45" t="s">
        <v>204</v>
      </c>
      <c r="J45" t="s">
        <v>204</v>
      </c>
      <c r="K45" t="s">
        <v>204</v>
      </c>
      <c r="L45" t="s">
        <v>204</v>
      </c>
      <c r="M45" t="s">
        <v>204</v>
      </c>
    </row>
    <row r="46" spans="6:13">
      <c r="F46" t="s">
        <v>199</v>
      </c>
      <c r="G46" t="s">
        <v>253</v>
      </c>
      <c r="H46" t="str">
        <f t="shared" si="1"/>
        <v>SAWY</v>
      </c>
      <c r="I46" t="s">
        <v>204</v>
      </c>
      <c r="J46" t="s">
        <v>204</v>
      </c>
      <c r="K46" t="s">
        <v>204</v>
      </c>
      <c r="L46" t="s">
        <v>204</v>
      </c>
      <c r="M46" t="s">
        <v>204</v>
      </c>
    </row>
    <row r="47" spans="6:13">
      <c r="F47" t="s">
        <v>211</v>
      </c>
      <c r="G47" t="s">
        <v>193</v>
      </c>
      <c r="H47" t="str">
        <f t="shared" si="1"/>
        <v>UKAA</v>
      </c>
      <c r="I47" t="s">
        <v>268</v>
      </c>
      <c r="J47" t="s">
        <v>261</v>
      </c>
      <c r="K47" t="s">
        <v>204</v>
      </c>
      <c r="L47" t="s">
        <v>204</v>
      </c>
      <c r="M47" t="s">
        <v>204</v>
      </c>
    </row>
    <row r="48" spans="6:13">
      <c r="F48" t="s">
        <v>211</v>
      </c>
      <c r="G48" t="s">
        <v>208</v>
      </c>
      <c r="H48" t="str">
        <f t="shared" si="1"/>
        <v>UKCC</v>
      </c>
      <c r="I48" t="s">
        <v>274</v>
      </c>
      <c r="J48" t="s">
        <v>275</v>
      </c>
      <c r="K48" t="s">
        <v>204</v>
      </c>
      <c r="L48" t="s">
        <v>204</v>
      </c>
      <c r="M48" t="s">
        <v>204</v>
      </c>
    </row>
    <row r="49" spans="6:13">
      <c r="F49" t="s">
        <v>211</v>
      </c>
      <c r="G49" t="s">
        <v>209</v>
      </c>
      <c r="H49" t="str">
        <f t="shared" si="1"/>
        <v>UKHH</v>
      </c>
      <c r="I49" t="s">
        <v>276</v>
      </c>
      <c r="J49" t="s">
        <v>261</v>
      </c>
      <c r="K49" t="s">
        <v>204</v>
      </c>
      <c r="L49" t="s">
        <v>204</v>
      </c>
      <c r="M49" t="s">
        <v>204</v>
      </c>
    </row>
    <row r="50" spans="6:13">
      <c r="F50" t="s">
        <v>211</v>
      </c>
      <c r="G50" t="s">
        <v>230</v>
      </c>
      <c r="H50" t="str">
        <f t="shared" si="1"/>
        <v>UKMG</v>
      </c>
      <c r="I50" t="s">
        <v>204</v>
      </c>
      <c r="J50" t="s">
        <v>204</v>
      </c>
      <c r="K50" t="s">
        <v>204</v>
      </c>
      <c r="L50" t="s">
        <v>204</v>
      </c>
      <c r="M50" t="s">
        <v>204</v>
      </c>
    </row>
    <row r="51" spans="6:13">
      <c r="F51" t="s">
        <v>211</v>
      </c>
      <c r="G51" t="s">
        <v>249</v>
      </c>
      <c r="H51" t="str">
        <f t="shared" si="1"/>
        <v>UKSI</v>
      </c>
      <c r="I51" t="s">
        <v>277</v>
      </c>
      <c r="J51" t="s">
        <v>261</v>
      </c>
      <c r="K51" t="s">
        <v>204</v>
      </c>
      <c r="L51" t="s">
        <v>204</v>
      </c>
      <c r="M51" t="s">
        <v>204</v>
      </c>
    </row>
    <row r="52" spans="6:13">
      <c r="F52" t="s">
        <v>211</v>
      </c>
      <c r="G52" t="s">
        <v>241</v>
      </c>
      <c r="H52" t="str">
        <f t="shared" si="1"/>
        <v>UKSS</v>
      </c>
      <c r="I52" t="s">
        <v>268</v>
      </c>
      <c r="J52" t="s">
        <v>261</v>
      </c>
      <c r="K52" t="s">
        <v>204</v>
      </c>
      <c r="L52" t="s">
        <v>204</v>
      </c>
      <c r="M52" t="s">
        <v>204</v>
      </c>
    </row>
    <row r="53" spans="6:13">
      <c r="F53" t="s">
        <v>211</v>
      </c>
      <c r="G53" t="s">
        <v>253</v>
      </c>
      <c r="H53" t="str">
        <f t="shared" si="1"/>
        <v>UKWY</v>
      </c>
      <c r="I53" t="s">
        <v>204</v>
      </c>
      <c r="J53" t="s">
        <v>204</v>
      </c>
      <c r="K53" t="s">
        <v>204</v>
      </c>
      <c r="L53" t="s">
        <v>204</v>
      </c>
      <c r="M53" t="s">
        <v>204</v>
      </c>
    </row>
    <row r="54" spans="6:13">
      <c r="F54" t="s">
        <v>223</v>
      </c>
      <c r="G54" t="s">
        <v>197</v>
      </c>
      <c r="H54" t="str">
        <f t="shared" si="1"/>
        <v>USBB</v>
      </c>
      <c r="I54" t="s">
        <v>204</v>
      </c>
      <c r="J54" t="s">
        <v>204</v>
      </c>
      <c r="K54" t="s">
        <v>204</v>
      </c>
      <c r="L54" t="s">
        <v>204</v>
      </c>
      <c r="M54" t="s">
        <v>204</v>
      </c>
    </row>
    <row r="55" spans="6:13">
      <c r="F55" t="s">
        <v>223</v>
      </c>
      <c r="G55" t="s">
        <v>201</v>
      </c>
      <c r="H55" t="str">
        <f t="shared" si="1"/>
        <v>USBG</v>
      </c>
      <c r="I55" t="s">
        <v>204</v>
      </c>
      <c r="J55" t="s">
        <v>204</v>
      </c>
      <c r="K55" t="s">
        <v>204</v>
      </c>
      <c r="L55" t="s">
        <v>204</v>
      </c>
      <c r="M55" t="s">
        <v>204</v>
      </c>
    </row>
    <row r="56" spans="6:13">
      <c r="F56" t="s">
        <v>223</v>
      </c>
      <c r="G56" t="s">
        <v>208</v>
      </c>
      <c r="H56" t="str">
        <f t="shared" si="1"/>
        <v>USCC</v>
      </c>
      <c r="I56" t="s">
        <v>204</v>
      </c>
      <c r="J56" t="s">
        <v>204</v>
      </c>
      <c r="K56" t="s">
        <v>204</v>
      </c>
      <c r="L56" t="s">
        <v>204</v>
      </c>
      <c r="M56" t="s">
        <v>204</v>
      </c>
    </row>
    <row r="57" spans="6:13">
      <c r="F57" t="s">
        <v>223</v>
      </c>
      <c r="G57" t="s">
        <v>209</v>
      </c>
      <c r="H57" t="str">
        <f t="shared" si="1"/>
        <v>USHH</v>
      </c>
      <c r="I57" t="s">
        <v>278</v>
      </c>
      <c r="J57" t="s">
        <v>279</v>
      </c>
      <c r="K57" t="s">
        <v>280</v>
      </c>
      <c r="L57" t="s">
        <v>281</v>
      </c>
      <c r="M57" t="s">
        <v>204</v>
      </c>
    </row>
    <row r="58" spans="6:13">
      <c r="F58" t="s">
        <v>223</v>
      </c>
      <c r="G58" t="s">
        <v>230</v>
      </c>
      <c r="H58" t="str">
        <f t="shared" si="1"/>
        <v>USMG</v>
      </c>
      <c r="I58" t="s">
        <v>204</v>
      </c>
      <c r="J58" t="s">
        <v>204</v>
      </c>
      <c r="K58" t="s">
        <v>204</v>
      </c>
      <c r="L58" t="s">
        <v>204</v>
      </c>
      <c r="M58" t="s">
        <v>204</v>
      </c>
    </row>
    <row r="59" spans="6:13">
      <c r="F59" t="s">
        <v>223</v>
      </c>
      <c r="G59" t="s">
        <v>236</v>
      </c>
      <c r="H59" t="str">
        <f t="shared" si="1"/>
        <v>USSG</v>
      </c>
      <c r="I59" t="s">
        <v>204</v>
      </c>
      <c r="J59" t="s">
        <v>204</v>
      </c>
      <c r="K59" t="s">
        <v>204</v>
      </c>
      <c r="L59" t="s">
        <v>204</v>
      </c>
      <c r="M59" t="s">
        <v>204</v>
      </c>
    </row>
    <row r="60" spans="6:13">
      <c r="F60" t="s">
        <v>223</v>
      </c>
      <c r="G60" t="s">
        <v>249</v>
      </c>
      <c r="H60" t="str">
        <f t="shared" si="1"/>
        <v>USSI</v>
      </c>
      <c r="I60" t="s">
        <v>204</v>
      </c>
      <c r="J60" t="s">
        <v>204</v>
      </c>
      <c r="K60" t="s">
        <v>204</v>
      </c>
      <c r="L60" t="s">
        <v>204</v>
      </c>
      <c r="M60" t="s">
        <v>204</v>
      </c>
    </row>
    <row r="61" spans="6:13">
      <c r="F61" t="s">
        <v>223</v>
      </c>
      <c r="G61" t="s">
        <v>253</v>
      </c>
      <c r="H61" t="str">
        <f t="shared" si="1"/>
        <v>USWY</v>
      </c>
      <c r="I61" t="s">
        <v>204</v>
      </c>
      <c r="J61" t="s">
        <v>204</v>
      </c>
      <c r="K61" t="s">
        <v>204</v>
      </c>
      <c r="L61" t="s">
        <v>204</v>
      </c>
      <c r="M61" t="s">
        <v>204</v>
      </c>
    </row>
    <row r="62" spans="6:13">
      <c r="I62" t="s">
        <v>204</v>
      </c>
      <c r="J62" t="s">
        <v>204</v>
      </c>
      <c r="K62" t="s">
        <v>204</v>
      </c>
      <c r="L62" t="s">
        <v>204</v>
      </c>
      <c r="M62" t="s">
        <v>204</v>
      </c>
    </row>
    <row r="63" spans="6:13">
      <c r="I63" t="s">
        <v>204</v>
      </c>
      <c r="J63" t="s">
        <v>204</v>
      </c>
      <c r="K63" t="s">
        <v>204</v>
      </c>
      <c r="L63" t="s">
        <v>204</v>
      </c>
      <c r="M63" t="s">
        <v>204</v>
      </c>
    </row>
    <row r="64" spans="6:13">
      <c r="I64" t="s">
        <v>204</v>
      </c>
      <c r="J64" t="s">
        <v>204</v>
      </c>
      <c r="K64" t="s">
        <v>204</v>
      </c>
      <c r="L64" t="s">
        <v>204</v>
      </c>
      <c r="M64" t="s">
        <v>204</v>
      </c>
    </row>
    <row r="65" spans="9:13">
      <c r="I65" t="s">
        <v>204</v>
      </c>
      <c r="J65" t="s">
        <v>204</v>
      </c>
      <c r="K65" t="s">
        <v>204</v>
      </c>
      <c r="L65" t="s">
        <v>204</v>
      </c>
      <c r="M65" t="s">
        <v>204</v>
      </c>
    </row>
    <row r="66" spans="9:13">
      <c r="I66" t="s">
        <v>204</v>
      </c>
      <c r="J66" t="s">
        <v>204</v>
      </c>
      <c r="K66" t="s">
        <v>204</v>
      </c>
      <c r="L66" t="s">
        <v>204</v>
      </c>
      <c r="M66" t="s">
        <v>204</v>
      </c>
    </row>
    <row r="67" spans="9:13">
      <c r="I67" t="s">
        <v>204</v>
      </c>
      <c r="J67" t="s">
        <v>204</v>
      </c>
      <c r="K67" t="s">
        <v>204</v>
      </c>
      <c r="L67" t="s">
        <v>204</v>
      </c>
      <c r="M67" t="s">
        <v>204</v>
      </c>
    </row>
    <row r="68" spans="9:13">
      <c r="I68" t="s">
        <v>204</v>
      </c>
      <c r="J68" t="s">
        <v>204</v>
      </c>
      <c r="K68" t="s">
        <v>204</v>
      </c>
      <c r="L68" t="s">
        <v>204</v>
      </c>
      <c r="M68" t="s">
        <v>204</v>
      </c>
    </row>
    <row r="69" spans="9:13">
      <c r="I69" t="s">
        <v>204</v>
      </c>
      <c r="J69" t="s">
        <v>204</v>
      </c>
      <c r="K69" t="s">
        <v>204</v>
      </c>
      <c r="L69" t="s">
        <v>204</v>
      </c>
      <c r="M69" t="s">
        <v>204</v>
      </c>
    </row>
    <row r="70" spans="9:13">
      <c r="I70" t="s">
        <v>204</v>
      </c>
      <c r="J70" t="s">
        <v>204</v>
      </c>
      <c r="K70" t="s">
        <v>204</v>
      </c>
      <c r="L70" t="s">
        <v>204</v>
      </c>
      <c r="M70" t="s">
        <v>204</v>
      </c>
    </row>
    <row r="71" spans="9:13">
      <c r="I71" t="s">
        <v>204</v>
      </c>
      <c r="J71" t="s">
        <v>204</v>
      </c>
      <c r="K71" t="s">
        <v>204</v>
      </c>
      <c r="L71" t="s">
        <v>204</v>
      </c>
      <c r="M71" t="s">
        <v>204</v>
      </c>
    </row>
    <row r="72" spans="9:13">
      <c r="I72" t="s">
        <v>204</v>
      </c>
      <c r="J72" t="s">
        <v>204</v>
      </c>
      <c r="K72" t="s">
        <v>204</v>
      </c>
      <c r="L72" t="s">
        <v>204</v>
      </c>
      <c r="M72" t="s">
        <v>204</v>
      </c>
    </row>
    <row r="73" spans="9:13">
      <c r="I73" t="s">
        <v>204</v>
      </c>
      <c r="J73" t="s">
        <v>204</v>
      </c>
      <c r="K73" t="s">
        <v>204</v>
      </c>
      <c r="L73" t="s">
        <v>204</v>
      </c>
      <c r="M73" t="s">
        <v>204</v>
      </c>
    </row>
    <row r="74" spans="9:13">
      <c r="I74" t="s">
        <v>204</v>
      </c>
      <c r="J74" t="s">
        <v>204</v>
      </c>
      <c r="K74" t="s">
        <v>204</v>
      </c>
      <c r="L74" t="s">
        <v>204</v>
      </c>
      <c r="M74" t="s">
        <v>204</v>
      </c>
    </row>
    <row r="75" spans="9:13">
      <c r="I75" t="s">
        <v>204</v>
      </c>
      <c r="J75" t="s">
        <v>204</v>
      </c>
      <c r="K75" t="s">
        <v>204</v>
      </c>
      <c r="L75" t="s">
        <v>204</v>
      </c>
      <c r="M75" t="s">
        <v>204</v>
      </c>
    </row>
    <row r="76" spans="9:13">
      <c r="I76" t="s">
        <v>204</v>
      </c>
      <c r="J76" t="s">
        <v>204</v>
      </c>
      <c r="K76" t="s">
        <v>204</v>
      </c>
      <c r="L76" t="s">
        <v>204</v>
      </c>
      <c r="M76" t="s">
        <v>204</v>
      </c>
    </row>
    <row r="77" spans="9:13">
      <c r="I77" t="s">
        <v>204</v>
      </c>
      <c r="J77" t="s">
        <v>204</v>
      </c>
      <c r="K77" t="s">
        <v>204</v>
      </c>
      <c r="L77" t="s">
        <v>204</v>
      </c>
      <c r="M77" t="s">
        <v>204</v>
      </c>
    </row>
    <row r="78" spans="9:13">
      <c r="I78" t="s">
        <v>204</v>
      </c>
      <c r="J78" t="s">
        <v>204</v>
      </c>
      <c r="K78" t="s">
        <v>204</v>
      </c>
      <c r="L78" t="s">
        <v>204</v>
      </c>
      <c r="M78" t="s">
        <v>204</v>
      </c>
    </row>
    <row r="79" spans="9:13">
      <c r="I79" t="s">
        <v>204</v>
      </c>
      <c r="J79" t="s">
        <v>204</v>
      </c>
      <c r="K79" t="s">
        <v>204</v>
      </c>
      <c r="L79" t="s">
        <v>204</v>
      </c>
      <c r="M79" t="s">
        <v>204</v>
      </c>
    </row>
    <row r="80" spans="9:13">
      <c r="I80" t="s">
        <v>204</v>
      </c>
      <c r="J80" t="s">
        <v>204</v>
      </c>
      <c r="K80" t="s">
        <v>204</v>
      </c>
      <c r="L80" t="s">
        <v>204</v>
      </c>
      <c r="M80" t="s">
        <v>204</v>
      </c>
    </row>
    <row r="81" spans="9:13">
      <c r="I81" t="s">
        <v>204</v>
      </c>
      <c r="J81" t="s">
        <v>204</v>
      </c>
      <c r="K81" t="s">
        <v>204</v>
      </c>
      <c r="L81" t="s">
        <v>204</v>
      </c>
      <c r="M81" t="s">
        <v>204</v>
      </c>
    </row>
    <row r="82" spans="9:13">
      <c r="I82" t="s">
        <v>204</v>
      </c>
      <c r="J82" t="s">
        <v>204</v>
      </c>
      <c r="K82" t="s">
        <v>204</v>
      </c>
      <c r="L82" t="s">
        <v>204</v>
      </c>
      <c r="M82" t="s">
        <v>204</v>
      </c>
    </row>
    <row r="83" spans="9:13">
      <c r="I83" t="s">
        <v>204</v>
      </c>
      <c r="J83" t="s">
        <v>204</v>
      </c>
      <c r="K83" t="s">
        <v>204</v>
      </c>
      <c r="L83" t="s">
        <v>204</v>
      </c>
      <c r="M83" t="s">
        <v>204</v>
      </c>
    </row>
    <row r="84" spans="9:13">
      <c r="I84" t="s">
        <v>204</v>
      </c>
      <c r="J84" t="s">
        <v>204</v>
      </c>
      <c r="K84" t="s">
        <v>204</v>
      </c>
      <c r="L84" t="s">
        <v>204</v>
      </c>
      <c r="M84" t="s">
        <v>204</v>
      </c>
    </row>
    <row r="85" spans="9:13">
      <c r="I85" t="s">
        <v>204</v>
      </c>
      <c r="J85" t="s">
        <v>204</v>
      </c>
      <c r="K85" t="s">
        <v>204</v>
      </c>
      <c r="L85" t="s">
        <v>204</v>
      </c>
      <c r="M85" t="s">
        <v>204</v>
      </c>
    </row>
    <row r="86" spans="9:13">
      <c r="I86" t="s">
        <v>204</v>
      </c>
      <c r="J86" t="s">
        <v>204</v>
      </c>
      <c r="K86" t="s">
        <v>204</v>
      </c>
      <c r="L86" t="s">
        <v>204</v>
      </c>
      <c r="M86" t="s">
        <v>204</v>
      </c>
    </row>
    <row r="87" spans="9:13">
      <c r="I87" t="s">
        <v>204</v>
      </c>
      <c r="J87" t="s">
        <v>204</v>
      </c>
      <c r="K87" t="s">
        <v>204</v>
      </c>
      <c r="L87" t="s">
        <v>204</v>
      </c>
      <c r="M87" t="s">
        <v>204</v>
      </c>
    </row>
    <row r="88" spans="9:13">
      <c r="I88" t="s">
        <v>204</v>
      </c>
      <c r="J88" t="s">
        <v>204</v>
      </c>
      <c r="K88" t="s">
        <v>204</v>
      </c>
      <c r="L88" t="s">
        <v>204</v>
      </c>
      <c r="M88" t="s">
        <v>204</v>
      </c>
    </row>
    <row r="89" spans="9:13">
      <c r="I89" t="s">
        <v>204</v>
      </c>
      <c r="J89" t="s">
        <v>204</v>
      </c>
      <c r="K89" t="s">
        <v>204</v>
      </c>
      <c r="L89" t="s">
        <v>204</v>
      </c>
      <c r="M89" t="s">
        <v>204</v>
      </c>
    </row>
    <row r="90" spans="9:13">
      <c r="I90" t="s">
        <v>204</v>
      </c>
      <c r="J90" t="s">
        <v>204</v>
      </c>
      <c r="K90" t="s">
        <v>204</v>
      </c>
      <c r="L90" t="s">
        <v>204</v>
      </c>
      <c r="M90" t="s">
        <v>204</v>
      </c>
    </row>
    <row r="91" spans="9:13">
      <c r="I91" t="s">
        <v>204</v>
      </c>
      <c r="J91" t="s">
        <v>204</v>
      </c>
      <c r="K91" t="s">
        <v>204</v>
      </c>
      <c r="L91" t="s">
        <v>204</v>
      </c>
      <c r="M91" t="s">
        <v>204</v>
      </c>
    </row>
    <row r="92" spans="9:13">
      <c r="I92" t="s">
        <v>204</v>
      </c>
      <c r="J92" t="s">
        <v>204</v>
      </c>
      <c r="K92" t="s">
        <v>204</v>
      </c>
      <c r="L92" t="s">
        <v>204</v>
      </c>
      <c r="M92" t="s">
        <v>204</v>
      </c>
    </row>
    <row r="93" spans="9:13">
      <c r="I93" t="s">
        <v>204</v>
      </c>
      <c r="J93" t="s">
        <v>204</v>
      </c>
      <c r="K93" t="s">
        <v>204</v>
      </c>
      <c r="L93" t="s">
        <v>204</v>
      </c>
      <c r="M93" t="s">
        <v>204</v>
      </c>
    </row>
    <row r="94" spans="9:13">
      <c r="I94" t="s">
        <v>204</v>
      </c>
      <c r="J94" t="s">
        <v>204</v>
      </c>
      <c r="K94" t="s">
        <v>204</v>
      </c>
      <c r="L94" t="s">
        <v>204</v>
      </c>
      <c r="M94" t="s">
        <v>204</v>
      </c>
    </row>
    <row r="95" spans="9:13">
      <c r="I95" t="s">
        <v>204</v>
      </c>
      <c r="J95" t="s">
        <v>204</v>
      </c>
      <c r="K95" t="s">
        <v>204</v>
      </c>
      <c r="L95" t="s">
        <v>204</v>
      </c>
      <c r="M95" t="s">
        <v>204</v>
      </c>
    </row>
    <row r="96" spans="9:13">
      <c r="I96" t="s">
        <v>204</v>
      </c>
      <c r="J96" t="s">
        <v>204</v>
      </c>
      <c r="K96" t="s">
        <v>204</v>
      </c>
      <c r="L96" t="s">
        <v>204</v>
      </c>
      <c r="M96" t="s">
        <v>204</v>
      </c>
    </row>
    <row r="97" spans="9:13">
      <c r="I97" t="s">
        <v>204</v>
      </c>
      <c r="J97" t="s">
        <v>204</v>
      </c>
      <c r="K97" t="s">
        <v>204</v>
      </c>
      <c r="L97" t="s">
        <v>204</v>
      </c>
      <c r="M97" t="s">
        <v>204</v>
      </c>
    </row>
    <row r="98" spans="9:13">
      <c r="I98" t="s">
        <v>204</v>
      </c>
      <c r="J98" t="s">
        <v>204</v>
      </c>
      <c r="K98" t="s">
        <v>204</v>
      </c>
      <c r="L98" t="s">
        <v>204</v>
      </c>
      <c r="M98" t="s">
        <v>204</v>
      </c>
    </row>
    <row r="99" spans="9:13">
      <c r="I99" t="s">
        <v>204</v>
      </c>
      <c r="J99" t="s">
        <v>204</v>
      </c>
      <c r="K99" t="s">
        <v>204</v>
      </c>
      <c r="L99" t="s">
        <v>204</v>
      </c>
      <c r="M99" t="s">
        <v>204</v>
      </c>
    </row>
    <row r="100" spans="9:13">
      <c r="I100" t="s">
        <v>204</v>
      </c>
      <c r="J100" t="s">
        <v>204</v>
      </c>
      <c r="K100" t="s">
        <v>204</v>
      </c>
      <c r="L100" t="s">
        <v>204</v>
      </c>
      <c r="M100" t="s">
        <v>204</v>
      </c>
    </row>
    <row r="101" spans="9:13">
      <c r="I101" t="s">
        <v>204</v>
      </c>
      <c r="J101" t="s">
        <v>204</v>
      </c>
      <c r="K101" t="s">
        <v>204</v>
      </c>
      <c r="L101" t="s">
        <v>204</v>
      </c>
    </row>
  </sheetData>
  <sortState xmlns:xlrd2="http://schemas.microsoft.com/office/spreadsheetml/2017/richdata2" ref="F4:M94">
    <sortCondition ref="H4:H9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dc:creator>
  <cp:keywords/>
  <dc:description/>
  <cp:lastModifiedBy>Ashleigh Horne</cp:lastModifiedBy>
  <cp:revision/>
  <dcterms:created xsi:type="dcterms:W3CDTF">2012-09-19T00:41:43Z</dcterms:created>
  <dcterms:modified xsi:type="dcterms:W3CDTF">2022-05-18T01:44:35Z</dcterms:modified>
  <cp:category/>
  <cp:contentStatus/>
</cp:coreProperties>
</file>